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tabRatio="933" activeTab="0"/>
  </bookViews>
  <sheets>
    <sheet name="2022一般公共预算" sheetId="1" r:id="rId1"/>
    <sheet name="2022一般平衡" sheetId="2" r:id="rId2"/>
    <sheet name="2022政府基金执行" sheetId="3" r:id="rId3"/>
    <sheet name="2022政府基金平衡 " sheetId="4" r:id="rId4"/>
  </sheets>
  <definedNames>
    <definedName name="_xlnm.Print_Area" localSheetId="3">'2022政府基金平衡 '!$A$1:$D$10</definedName>
  </definedNames>
  <calcPr fullCalcOnLoad="1"/>
</workbook>
</file>

<file path=xl/sharedStrings.xml><?xml version="1.0" encoding="utf-8"?>
<sst xmlns="http://schemas.openxmlformats.org/spreadsheetml/2006/main" count="125" uniqueCount="100">
  <si>
    <t>表一：</t>
  </si>
  <si>
    <r>
      <t>2022</t>
    </r>
    <r>
      <rPr>
        <sz val="20"/>
        <color indexed="8"/>
        <rFont val="方正小标宋_GBK"/>
        <family val="4"/>
      </rPr>
      <t>年江阴临港开发区一般公共预算收支决算表</t>
    </r>
  </si>
  <si>
    <t>单位：万元</t>
  </si>
  <si>
    <r>
      <rPr>
        <sz val="11"/>
        <color indexed="8"/>
        <rFont val="方正黑体_GBK"/>
        <family val="4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目</t>
    </r>
  </si>
  <si>
    <r>
      <t>2021</t>
    </r>
    <r>
      <rPr>
        <sz val="11"/>
        <color indexed="8"/>
        <rFont val="方正黑体_GBK"/>
        <family val="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family val="4"/>
      </rPr>
      <t>决算数</t>
    </r>
  </si>
  <si>
    <r>
      <t>2022</t>
    </r>
    <r>
      <rPr>
        <sz val="11"/>
        <color indexed="8"/>
        <rFont val="方正黑体_GBK"/>
        <family val="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family val="4"/>
      </rPr>
      <t>预算调整数</t>
    </r>
  </si>
  <si>
    <r>
      <t>2022</t>
    </r>
    <r>
      <rPr>
        <sz val="11"/>
        <color indexed="8"/>
        <rFont val="方正黑体_GBK"/>
        <family val="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family val="4"/>
      </rPr>
      <t>决算数</t>
    </r>
  </si>
  <si>
    <t>增长率</t>
  </si>
  <si>
    <t>完成率</t>
  </si>
  <si>
    <r>
      <rPr>
        <sz val="11"/>
        <color indexed="8"/>
        <rFont val="方正黑体_GBK"/>
        <family val="4"/>
      </rPr>
      <t>支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4"/>
      </rPr>
      <t>出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4"/>
      </rPr>
      <t>项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family val="4"/>
      </rPr>
      <t>目</t>
    </r>
  </si>
  <si>
    <t>一般公共预算收入合计</t>
  </si>
  <si>
    <t>一般公共预算支出合计</t>
  </si>
  <si>
    <r>
      <t xml:space="preserve">1. </t>
    </r>
    <r>
      <rPr>
        <b/>
        <sz val="11"/>
        <color indexed="8"/>
        <rFont val="宋体"/>
        <family val="0"/>
      </rPr>
      <t>税收收入</t>
    </r>
  </si>
  <si>
    <r>
      <t>1.</t>
    </r>
    <r>
      <rPr>
        <sz val="11"/>
        <rFont val="宋体"/>
        <family val="0"/>
      </rPr>
      <t>一般公共服务支出</t>
    </r>
  </si>
  <si>
    <r>
      <t xml:space="preserve">   </t>
    </r>
    <r>
      <rPr>
        <sz val="11"/>
        <color indexed="8"/>
        <rFont val="宋体"/>
        <family val="0"/>
      </rPr>
      <t>增值税</t>
    </r>
  </si>
  <si>
    <r>
      <t>2.</t>
    </r>
    <r>
      <rPr>
        <sz val="11"/>
        <rFont val="宋体"/>
        <family val="0"/>
      </rPr>
      <t>公共安全支出</t>
    </r>
  </si>
  <si>
    <r>
      <t xml:space="preserve">   </t>
    </r>
    <r>
      <rPr>
        <sz val="11"/>
        <color indexed="8"/>
        <rFont val="宋体"/>
        <family val="0"/>
      </rPr>
      <t>企业所得税（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</si>
  <si>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3.</t>
    </r>
    <r>
      <rPr>
        <sz val="11"/>
        <rFont val="宋体"/>
        <family val="0"/>
      </rPr>
      <t>教育支出</t>
    </r>
  </si>
  <si>
    <r>
      <t xml:space="preserve">   </t>
    </r>
    <r>
      <rPr>
        <sz val="11"/>
        <color indexed="8"/>
        <rFont val="宋体"/>
        <family val="0"/>
      </rPr>
      <t>个人所得税（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0"/>
      </rPr>
      <t>）</t>
    </r>
  </si>
  <si>
    <r>
      <t>4.</t>
    </r>
    <r>
      <rPr>
        <sz val="11"/>
        <rFont val="宋体"/>
        <family val="0"/>
      </rPr>
      <t>科学技术支出</t>
    </r>
  </si>
  <si>
    <r>
      <t xml:space="preserve">   </t>
    </r>
    <r>
      <rPr>
        <sz val="11"/>
        <color indexed="8"/>
        <rFont val="宋体"/>
        <family val="0"/>
      </rPr>
      <t>城市维护建设税</t>
    </r>
  </si>
  <si>
    <r>
      <t>5.</t>
    </r>
    <r>
      <rPr>
        <sz val="11"/>
        <rFont val="宋体"/>
        <family val="0"/>
      </rPr>
      <t>文化旅游体育与传媒支出</t>
    </r>
  </si>
  <si>
    <r>
      <t xml:space="preserve">   </t>
    </r>
    <r>
      <rPr>
        <sz val="11"/>
        <color indexed="8"/>
        <rFont val="宋体"/>
        <family val="0"/>
      </rPr>
      <t>房产税</t>
    </r>
  </si>
  <si>
    <r>
      <t>6.</t>
    </r>
    <r>
      <rPr>
        <sz val="11"/>
        <rFont val="宋体"/>
        <family val="0"/>
      </rPr>
      <t>社会保障和就业支出</t>
    </r>
  </si>
  <si>
    <r>
      <t xml:space="preserve">   </t>
    </r>
    <r>
      <rPr>
        <sz val="11"/>
        <color indexed="8"/>
        <rFont val="宋体"/>
        <family val="0"/>
      </rPr>
      <t>土地增值税</t>
    </r>
  </si>
  <si>
    <r>
      <t>7.</t>
    </r>
    <r>
      <rPr>
        <sz val="11"/>
        <rFont val="宋体"/>
        <family val="0"/>
      </rPr>
      <t>卫生健康支出</t>
    </r>
  </si>
  <si>
    <r>
      <t xml:space="preserve">   </t>
    </r>
    <r>
      <rPr>
        <sz val="11"/>
        <color indexed="8"/>
        <rFont val="宋体"/>
        <family val="0"/>
      </rPr>
      <t>契税</t>
    </r>
  </si>
  <si>
    <r>
      <t>8.</t>
    </r>
    <r>
      <rPr>
        <sz val="11"/>
        <rFont val="宋体"/>
        <family val="0"/>
      </rPr>
      <t>节能环保支出</t>
    </r>
  </si>
  <si>
    <r>
      <t xml:space="preserve">   </t>
    </r>
    <r>
      <rPr>
        <sz val="11"/>
        <color indexed="8"/>
        <rFont val="宋体"/>
        <family val="0"/>
      </rPr>
      <t>城镇土地使用税</t>
    </r>
  </si>
  <si>
    <r>
      <t>9.</t>
    </r>
    <r>
      <rPr>
        <sz val="11"/>
        <rFont val="宋体"/>
        <family val="0"/>
      </rPr>
      <t>城乡社区支出</t>
    </r>
  </si>
  <si>
    <r>
      <t xml:space="preserve">   </t>
    </r>
    <r>
      <rPr>
        <sz val="11"/>
        <color indexed="8"/>
        <rFont val="宋体"/>
        <family val="0"/>
      </rPr>
      <t>其他税收收入</t>
    </r>
  </si>
  <si>
    <r>
      <t>10.</t>
    </r>
    <r>
      <rPr>
        <sz val="11"/>
        <rFont val="宋体"/>
        <family val="0"/>
      </rPr>
      <t>农林水支出</t>
    </r>
  </si>
  <si>
    <r>
      <t xml:space="preserve">2. </t>
    </r>
    <r>
      <rPr>
        <b/>
        <sz val="11"/>
        <color indexed="8"/>
        <rFont val="宋体"/>
        <family val="0"/>
      </rPr>
      <t>非税收入</t>
    </r>
  </si>
  <si>
    <r>
      <t>11.</t>
    </r>
    <r>
      <rPr>
        <sz val="11"/>
        <rFont val="宋体"/>
        <family val="0"/>
      </rPr>
      <t>交通运输支出</t>
    </r>
  </si>
  <si>
    <r>
      <t xml:space="preserve">   </t>
    </r>
    <r>
      <rPr>
        <sz val="11"/>
        <color indexed="8"/>
        <rFont val="宋体"/>
        <family val="0"/>
      </rPr>
      <t>专项收入</t>
    </r>
  </si>
  <si>
    <r>
      <t>12.</t>
    </r>
    <r>
      <rPr>
        <sz val="11"/>
        <rFont val="宋体"/>
        <family val="0"/>
      </rPr>
      <t>资源勘探工业信息等支出</t>
    </r>
  </si>
  <si>
    <r>
      <t xml:space="preserve">   </t>
    </r>
    <r>
      <rPr>
        <sz val="11"/>
        <color indexed="8"/>
        <rFont val="宋体"/>
        <family val="0"/>
      </rPr>
      <t>行政事业性收费收入</t>
    </r>
  </si>
  <si>
    <r>
      <t>13.</t>
    </r>
    <r>
      <rPr>
        <sz val="11"/>
        <rFont val="宋体"/>
        <family val="0"/>
      </rPr>
      <t>商业服务业等支出</t>
    </r>
  </si>
  <si>
    <r>
      <t xml:space="preserve">   </t>
    </r>
    <r>
      <rPr>
        <sz val="11"/>
        <color indexed="8"/>
        <rFont val="宋体"/>
        <family val="0"/>
      </rPr>
      <t>罚没收入</t>
    </r>
  </si>
  <si>
    <r>
      <t>14.</t>
    </r>
    <r>
      <rPr>
        <sz val="11"/>
        <rFont val="宋体"/>
        <family val="0"/>
      </rPr>
      <t>自然资源海洋气象等支出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</si>
  <si>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国有资本经营收入</t>
    </r>
  </si>
  <si>
    <r>
      <t>15.</t>
    </r>
    <r>
      <rPr>
        <sz val="11"/>
        <rFont val="宋体"/>
        <family val="0"/>
      </rPr>
      <t>住房保障支出</t>
    </r>
  </si>
  <si>
    <r>
      <t xml:space="preserve">   </t>
    </r>
    <r>
      <rPr>
        <sz val="11"/>
        <color indexed="8"/>
        <rFont val="宋体"/>
        <family val="0"/>
      </rPr>
      <t>国有资源（资产）有偿使用收入</t>
    </r>
  </si>
  <si>
    <r>
      <t>16.</t>
    </r>
    <r>
      <rPr>
        <sz val="11"/>
        <rFont val="宋体"/>
        <family val="0"/>
      </rPr>
      <t>粮油物资储备支出</t>
    </r>
  </si>
  <si>
    <r>
      <t xml:space="preserve">   </t>
    </r>
    <r>
      <rPr>
        <sz val="11"/>
        <color indexed="8"/>
        <rFont val="宋体"/>
        <family val="0"/>
      </rPr>
      <t>其他收入</t>
    </r>
  </si>
  <si>
    <r>
      <t>17.</t>
    </r>
    <r>
      <rPr>
        <sz val="11"/>
        <color theme="1"/>
        <rFont val="Calibri"/>
        <family val="0"/>
      </rPr>
      <t>灾害防治及应急管理支出</t>
    </r>
  </si>
  <si>
    <r>
      <t>18.</t>
    </r>
    <r>
      <rPr>
        <sz val="11"/>
        <rFont val="宋体"/>
        <family val="0"/>
      </rPr>
      <t>其他各项支出</t>
    </r>
  </si>
  <si>
    <r>
      <t>19.</t>
    </r>
    <r>
      <rPr>
        <sz val="11"/>
        <color indexed="8"/>
        <rFont val="宋体"/>
        <family val="0"/>
      </rPr>
      <t>债务付息支出</t>
    </r>
  </si>
  <si>
    <r>
      <t>20.</t>
    </r>
    <r>
      <rPr>
        <sz val="11"/>
        <color indexed="8"/>
        <rFont val="宋体"/>
        <family val="0"/>
      </rPr>
      <t>债务发行费支出</t>
    </r>
  </si>
  <si>
    <t xml:space="preserve">      </t>
  </si>
  <si>
    <r>
      <t>表二</t>
    </r>
    <r>
      <rPr>
        <sz val="11"/>
        <color indexed="8"/>
        <rFont val="宋体"/>
        <family val="0"/>
      </rPr>
      <t>：</t>
    </r>
  </si>
  <si>
    <r>
      <t>2022</t>
    </r>
    <r>
      <rPr>
        <sz val="20"/>
        <color indexed="8"/>
        <rFont val="方正小标宋_GBK"/>
        <family val="4"/>
      </rPr>
      <t>年江阴临港开发区一般公共预算收支平衡情况表</t>
    </r>
  </si>
  <si>
    <t>项             目</t>
  </si>
  <si>
    <t>金  额</t>
  </si>
  <si>
    <r>
      <t>1.</t>
    </r>
    <r>
      <rPr>
        <sz val="11"/>
        <color indexed="8"/>
        <rFont val="宋体"/>
        <family val="0"/>
      </rPr>
      <t>一般公共预算收入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</si>
  <si>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一般公共预算支出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</si>
  <si>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上级补助收入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</si>
  <si>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上解上级支出</t>
    </r>
  </si>
  <si>
    <r>
      <t>3.</t>
    </r>
    <r>
      <rPr>
        <sz val="11"/>
        <color indexed="8"/>
        <rFont val="宋体"/>
        <family val="0"/>
      </rPr>
      <t>债务转贷收入</t>
    </r>
  </si>
  <si>
    <r>
      <t>3.</t>
    </r>
    <r>
      <rPr>
        <sz val="11"/>
        <color indexed="8"/>
        <rFont val="宋体"/>
        <family val="0"/>
      </rPr>
      <t>债务还本支出</t>
    </r>
  </si>
  <si>
    <r>
      <t>4.</t>
    </r>
    <r>
      <rPr>
        <sz val="11"/>
        <color indexed="8"/>
        <rFont val="宋体"/>
        <family val="0"/>
      </rPr>
      <t>调入资金</t>
    </r>
  </si>
  <si>
    <r>
      <t>4.</t>
    </r>
    <r>
      <rPr>
        <sz val="11"/>
        <color indexed="8"/>
        <rFont val="宋体"/>
        <family val="0"/>
      </rPr>
      <t>安排预算稳定调节基金</t>
    </r>
  </si>
  <si>
    <r>
      <t>5.</t>
    </r>
    <r>
      <rPr>
        <sz val="11"/>
        <color indexed="8"/>
        <rFont val="宋体"/>
        <family val="0"/>
      </rPr>
      <t>上年结余及结转收入</t>
    </r>
  </si>
  <si>
    <r>
      <t>5.</t>
    </r>
    <r>
      <rPr>
        <sz val="11"/>
        <color indexed="8"/>
        <rFont val="宋体"/>
        <family val="0"/>
      </rPr>
      <t>年终结余结转资金</t>
    </r>
  </si>
  <si>
    <t>收入总计</t>
  </si>
  <si>
    <t>支出总计</t>
  </si>
  <si>
    <r>
      <t>表三</t>
    </r>
    <r>
      <rPr>
        <sz val="11"/>
        <color indexed="8"/>
        <rFont val="宋体"/>
        <family val="0"/>
      </rPr>
      <t>：</t>
    </r>
  </si>
  <si>
    <r>
      <t>2022</t>
    </r>
    <r>
      <rPr>
        <sz val="20"/>
        <color indexed="8"/>
        <rFont val="方正小标宋_GBK"/>
        <family val="4"/>
      </rPr>
      <t>年江阴临港开发区政府性基金预算收支决算表</t>
    </r>
  </si>
  <si>
    <r>
      <rPr>
        <sz val="11"/>
        <color indexed="8"/>
        <rFont val="方正黑体_GBK"/>
        <family val="4"/>
      </rPr>
      <t>增长率</t>
    </r>
  </si>
  <si>
    <r>
      <rPr>
        <sz val="11"/>
        <color indexed="8"/>
        <rFont val="方正黑体_GBK"/>
        <family val="4"/>
      </rPr>
      <t>支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family val="4"/>
      </rPr>
      <t>目</t>
    </r>
  </si>
  <si>
    <r>
      <rPr>
        <sz val="11"/>
        <color indexed="8"/>
        <rFont val="方正黑体_GBK"/>
        <family val="4"/>
      </rPr>
      <t>完成率</t>
    </r>
  </si>
  <si>
    <t>基金收入合计</t>
  </si>
  <si>
    <t>基金支出合计</t>
  </si>
  <si>
    <r>
      <t>1.</t>
    </r>
    <r>
      <rPr>
        <sz val="11"/>
        <rFont val="宋体"/>
        <family val="0"/>
      </rPr>
      <t>国有土地使用权出让收入</t>
    </r>
  </si>
  <si>
    <r>
      <t>1.</t>
    </r>
    <r>
      <rPr>
        <sz val="11"/>
        <rFont val="宋体"/>
        <family val="0"/>
      </rPr>
      <t>城乡社区支出</t>
    </r>
  </si>
  <si>
    <r>
      <t>2.</t>
    </r>
    <r>
      <rPr>
        <sz val="11"/>
        <rFont val="宋体"/>
        <family val="0"/>
      </rPr>
      <t>国有土地收益基金收入</t>
    </r>
  </si>
  <si>
    <r>
      <t xml:space="preserve">     </t>
    </r>
    <r>
      <rPr>
        <sz val="11"/>
        <rFont val="宋体"/>
        <family val="0"/>
      </rPr>
      <t>其中：国有土地使用权出让收入及对应专项债务收入安排的支出</t>
    </r>
  </si>
  <si>
    <r>
      <t>3.</t>
    </r>
    <r>
      <rPr>
        <sz val="11"/>
        <rFont val="宋体"/>
        <family val="0"/>
      </rPr>
      <t>农业土地开发资金收入</t>
    </r>
  </si>
  <si>
    <r>
      <t xml:space="preserve">      </t>
    </r>
    <r>
      <rPr>
        <sz val="11"/>
        <rFont val="宋体"/>
        <family val="0"/>
      </rPr>
      <t>城市基础设施配套费安排的支出</t>
    </r>
  </si>
  <si>
    <r>
      <t>4.</t>
    </r>
    <r>
      <rPr>
        <sz val="11"/>
        <rFont val="宋体"/>
        <family val="0"/>
      </rPr>
      <t>城市基础设施配套费收入</t>
    </r>
  </si>
  <si>
    <r>
      <t xml:space="preserve">      </t>
    </r>
    <r>
      <rPr>
        <sz val="11"/>
        <rFont val="宋体"/>
        <family val="0"/>
      </rPr>
      <t>污水处理费安排的支出</t>
    </r>
  </si>
  <si>
    <r>
      <t>5.</t>
    </r>
    <r>
      <rPr>
        <sz val="11"/>
        <rFont val="宋体"/>
        <family val="0"/>
      </rPr>
      <t>污水处理费收入</t>
    </r>
  </si>
  <si>
    <r>
      <t>2.</t>
    </r>
    <r>
      <rPr>
        <sz val="11"/>
        <rFont val="宋体"/>
        <family val="0"/>
      </rPr>
      <t>其他各项支出</t>
    </r>
  </si>
  <si>
    <r>
      <t>6.</t>
    </r>
    <r>
      <rPr>
        <sz val="11"/>
        <rFont val="宋体"/>
        <family val="0"/>
      </rPr>
      <t>其他各项政府性基金收入</t>
    </r>
  </si>
  <si>
    <r>
      <t xml:space="preserve">    </t>
    </r>
    <r>
      <rPr>
        <sz val="11"/>
        <rFont val="宋体"/>
        <family val="0"/>
      </rPr>
      <t>其中：彩票公益金及对应专项债务收入安排的支出</t>
    </r>
  </si>
  <si>
    <r>
      <t>3.</t>
    </r>
    <r>
      <rPr>
        <sz val="11"/>
        <color indexed="8"/>
        <rFont val="宋体"/>
        <family val="0"/>
      </rPr>
      <t>债务付息支出</t>
    </r>
  </si>
  <si>
    <r>
      <t>4.</t>
    </r>
    <r>
      <rPr>
        <sz val="11"/>
        <color indexed="8"/>
        <rFont val="宋体"/>
        <family val="0"/>
      </rPr>
      <t>债务发行费用支出</t>
    </r>
  </si>
  <si>
    <r>
      <rPr>
        <sz val="11"/>
        <color indexed="8"/>
        <rFont val="Times New Roman"/>
        <family val="1"/>
      </rPr>
      <t>5.</t>
    </r>
    <r>
      <rPr>
        <sz val="11"/>
        <color indexed="8"/>
        <rFont val="宋体"/>
        <family val="0"/>
      </rPr>
      <t>抗疫特别国债安排的支出</t>
    </r>
  </si>
  <si>
    <r>
      <t>表四</t>
    </r>
    <r>
      <rPr>
        <sz val="11"/>
        <color indexed="8"/>
        <rFont val="宋体"/>
        <family val="0"/>
      </rPr>
      <t>：</t>
    </r>
  </si>
  <si>
    <t>项           目</t>
  </si>
  <si>
    <t>金    额</t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</si>
  <si>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政府性基金收入</t>
    </r>
  </si>
  <si>
    <r>
      <t>1.</t>
    </r>
    <r>
      <rPr>
        <sz val="11"/>
        <rFont val="宋体"/>
        <family val="0"/>
      </rPr>
      <t>政府性基金支出</t>
    </r>
  </si>
  <si>
    <r>
      <t>3.</t>
    </r>
    <r>
      <rPr>
        <sz val="11"/>
        <color indexed="8"/>
        <rFont val="宋体"/>
        <family val="0"/>
      </rPr>
      <t>调入资金</t>
    </r>
  </si>
  <si>
    <r>
      <rPr>
        <sz val="11"/>
        <color indexed="8"/>
        <rFont val="Times New Roman"/>
        <family val="1"/>
      </rPr>
      <t>3.</t>
    </r>
    <r>
      <rPr>
        <sz val="11"/>
        <color indexed="8"/>
        <rFont val="宋体"/>
        <family val="0"/>
      </rPr>
      <t>政府性基金调出资金</t>
    </r>
  </si>
  <si>
    <r>
      <t>4.</t>
    </r>
    <r>
      <rPr>
        <sz val="11"/>
        <color indexed="8"/>
        <rFont val="宋体"/>
        <family val="0"/>
      </rPr>
      <t>债务转贷收入</t>
    </r>
  </si>
  <si>
    <r>
      <t>4.</t>
    </r>
    <r>
      <rPr>
        <sz val="11"/>
        <color indexed="8"/>
        <rFont val="宋体"/>
        <family val="0"/>
      </rPr>
      <t>债务还本支出</t>
    </r>
  </si>
  <si>
    <r>
      <t>5.</t>
    </r>
    <r>
      <rPr>
        <sz val="11"/>
        <color indexed="8"/>
        <rFont val="宋体"/>
        <family val="0"/>
      </rPr>
      <t>上年结转及结余</t>
    </r>
  </si>
  <si>
    <r>
      <t>5.</t>
    </r>
    <r>
      <rPr>
        <sz val="11"/>
        <color indexed="8"/>
        <rFont val="宋体"/>
        <family val="0"/>
      </rPr>
      <t>年终结余及结转</t>
    </r>
  </si>
  <si>
    <r>
      <t>2022</t>
    </r>
    <r>
      <rPr>
        <sz val="20"/>
        <color indexed="8"/>
        <rFont val="方正小标宋_GBK"/>
        <family val="4"/>
      </rPr>
      <t>年江阴临港开发区政府性基金收支平衡情况表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</si>
</sst>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方正黑体_GBK"/>
      <family val="4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2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53" fillId="0" borderId="9" xfId="0" applyFont="1" applyBorder="1" applyAlignment="1">
      <alignment horizontal="justify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10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41" applyFont="1" applyFill="1" applyBorder="1" applyAlignment="1">
      <alignment vertical="center"/>
      <protection/>
    </xf>
    <xf numFmtId="0" fontId="50" fillId="0" borderId="9" xfId="0" applyFont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10" fontId="53" fillId="0" borderId="9" xfId="0" applyNumberFormat="1" applyFont="1" applyFill="1" applyBorder="1" applyAlignment="1">
      <alignment horizontal="center" vertical="center" wrapText="1"/>
    </xf>
    <xf numFmtId="177" fontId="3" fillId="0" borderId="9" xfId="41" applyNumberFormat="1" applyFont="1" applyFill="1" applyBorder="1" applyAlignment="1">
      <alignment vertical="center" wrapText="1"/>
      <protection/>
    </xf>
    <xf numFmtId="177" fontId="3" fillId="0" borderId="9" xfId="41" applyNumberFormat="1" applyFont="1" applyFill="1" applyBorder="1" applyAlignment="1">
      <alignment vertical="center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10" fontId="54" fillId="0" borderId="9" xfId="0" applyNumberFormat="1" applyFont="1" applyFill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0" fontId="55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justify" vertical="center" wrapText="1"/>
    </xf>
    <xf numFmtId="0" fontId="3" fillId="0" borderId="9" xfId="40" applyFont="1" applyBorder="1" applyAlignment="1">
      <alignment vertical="center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10" fontId="53" fillId="0" borderId="9" xfId="0" applyNumberFormat="1" applyFont="1" applyBorder="1" applyAlignment="1">
      <alignment horizontal="center" vertical="center" wrapText="1"/>
    </xf>
    <xf numFmtId="0" fontId="3" fillId="0" borderId="9" xfId="40" applyFont="1" applyFill="1" applyBorder="1" applyAlignment="1">
      <alignment vertical="center"/>
      <protection/>
    </xf>
    <xf numFmtId="176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 wrapText="1"/>
    </xf>
    <xf numFmtId="10" fontId="54" fillId="0" borderId="9" xfId="0" applyNumberFormat="1" applyFont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10" fontId="50" fillId="0" borderId="9" xfId="0" applyNumberFormat="1" applyFont="1" applyBorder="1" applyAlignment="1">
      <alignment horizontal="center" vertical="center" wrapText="1"/>
    </xf>
    <xf numFmtId="10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Fill="1" applyAlignment="1">
      <alignment horizontal="righ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3 2" xfId="41"/>
    <cellStyle name="常规 2 2 2 4" xfId="42"/>
    <cellStyle name="常规 2 3 2 2" xfId="43"/>
    <cellStyle name="常规 7 2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00390625" defaultRowHeight="15"/>
  <cols>
    <col min="1" max="1" width="30.421875" style="0" customWidth="1"/>
    <col min="2" max="2" width="9.7109375" style="41" customWidth="1"/>
    <col min="3" max="3" width="11.140625" style="41" customWidth="1"/>
    <col min="4" max="4" width="9.00390625" style="41" customWidth="1"/>
    <col min="5" max="5" width="8.8515625" style="41" customWidth="1"/>
    <col min="6" max="6" width="8.57421875" style="42" customWidth="1"/>
    <col min="7" max="7" width="26.57421875" style="0" customWidth="1"/>
    <col min="8" max="8" width="8.7109375" style="0" customWidth="1"/>
    <col min="9" max="9" width="11.28125" style="43" customWidth="1"/>
    <col min="10" max="10" width="9.140625" style="41" customWidth="1"/>
    <col min="11" max="11" width="9.00390625" style="41" customWidth="1"/>
    <col min="12" max="12" width="9.28125" style="41" customWidth="1"/>
  </cols>
  <sheetData>
    <row r="1" spans="1:12" ht="15">
      <c r="A1" s="3" t="s">
        <v>0</v>
      </c>
      <c r="B1" s="44"/>
      <c r="C1" s="2"/>
      <c r="D1" s="2"/>
      <c r="E1" s="2"/>
      <c r="F1" s="2"/>
      <c r="G1" s="1"/>
      <c r="H1" s="1"/>
      <c r="I1" s="58"/>
      <c r="J1" s="2"/>
      <c r="K1" s="2"/>
      <c r="L1" s="2"/>
    </row>
    <row r="2" spans="1:12" ht="33.75" customHeight="1">
      <c r="A2" s="65" t="s">
        <v>1</v>
      </c>
      <c r="B2" s="65"/>
      <c r="C2" s="65"/>
      <c r="D2" s="65"/>
      <c r="E2" s="65"/>
      <c r="F2" s="65"/>
      <c r="G2" s="65"/>
      <c r="H2" s="65"/>
      <c r="I2" s="66"/>
      <c r="J2" s="65"/>
      <c r="K2" s="65"/>
      <c r="L2" s="65"/>
    </row>
    <row r="3" spans="1:12" ht="15" customHeight="1">
      <c r="A3" s="67" t="s">
        <v>2</v>
      </c>
      <c r="B3" s="67"/>
      <c r="C3" s="67"/>
      <c r="D3" s="67"/>
      <c r="E3" s="67"/>
      <c r="F3" s="67"/>
      <c r="G3" s="67"/>
      <c r="H3" s="67"/>
      <c r="I3" s="68"/>
      <c r="J3" s="67"/>
      <c r="K3" s="67"/>
      <c r="L3" s="67"/>
    </row>
    <row r="4" spans="1:12" s="1" customFormat="1" ht="33" customHeight="1">
      <c r="A4" s="18" t="s">
        <v>3</v>
      </c>
      <c r="B4" s="11" t="s">
        <v>4</v>
      </c>
      <c r="C4" s="11" t="s">
        <v>5</v>
      </c>
      <c r="D4" s="11" t="s">
        <v>6</v>
      </c>
      <c r="E4" s="4" t="s">
        <v>7</v>
      </c>
      <c r="F4" s="4" t="s">
        <v>8</v>
      </c>
      <c r="G4" s="18" t="s">
        <v>9</v>
      </c>
      <c r="H4" s="11" t="s">
        <v>4</v>
      </c>
      <c r="I4" s="10" t="s">
        <v>5</v>
      </c>
      <c r="J4" s="11" t="s">
        <v>6</v>
      </c>
      <c r="K4" s="4" t="s">
        <v>7</v>
      </c>
      <c r="L4" s="5" t="s">
        <v>8</v>
      </c>
    </row>
    <row r="5" spans="1:12" ht="21" customHeight="1">
      <c r="A5" s="16" t="s">
        <v>10</v>
      </c>
      <c r="B5" s="45">
        <f>B6+B16</f>
        <v>486496</v>
      </c>
      <c r="C5" s="45">
        <f>C6+C16</f>
        <v>403791</v>
      </c>
      <c r="D5" s="45">
        <f>D6+D16</f>
        <v>406167</v>
      </c>
      <c r="E5" s="21">
        <f>D5/B5-1</f>
        <v>-0.1651174932579096</v>
      </c>
      <c r="F5" s="46">
        <f>D5/C5</f>
        <v>1.0058842321894248</v>
      </c>
      <c r="G5" s="16" t="s">
        <v>11</v>
      </c>
      <c r="H5" s="16">
        <f>SUM(H6:H24)</f>
        <v>357434</v>
      </c>
      <c r="I5" s="16">
        <f>SUM(I6:I24)</f>
        <v>231196</v>
      </c>
      <c r="J5" s="16">
        <f>SUM(J6:J24)</f>
        <v>243586</v>
      </c>
      <c r="K5" s="59">
        <f>J5/H5-1</f>
        <v>-0.31851474677842617</v>
      </c>
      <c r="L5" s="60">
        <f>J5/I5</f>
        <v>1.053590892575996</v>
      </c>
    </row>
    <row r="6" spans="1:12" ht="18" customHeight="1">
      <c r="A6" s="47" t="s">
        <v>12</v>
      </c>
      <c r="B6" s="45">
        <f>SUM(B7:B15)</f>
        <v>463039</v>
      </c>
      <c r="C6" s="45">
        <f>SUM(C7:C15)</f>
        <v>382801</v>
      </c>
      <c r="D6" s="45">
        <f>SUM(D7:D15)</f>
        <v>385866</v>
      </c>
      <c r="E6" s="21">
        <f aca="true" t="shared" si="0" ref="E6:E17">D6/B6-1</f>
        <v>-0.1666663067257833</v>
      </c>
      <c r="F6" s="46">
        <f>D6/C6</f>
        <v>1.008006771142186</v>
      </c>
      <c r="G6" s="48" t="s">
        <v>13</v>
      </c>
      <c r="H6" s="25">
        <v>37066</v>
      </c>
      <c r="I6" s="15">
        <v>29578</v>
      </c>
      <c r="J6" s="15">
        <v>29720</v>
      </c>
      <c r="K6" s="61">
        <f>J6/H6-1</f>
        <v>-0.1981870177521179</v>
      </c>
      <c r="L6" s="62">
        <f aca="true" t="shared" si="1" ref="L6:L24">J6/I6</f>
        <v>1.004800865508148</v>
      </c>
    </row>
    <row r="7" spans="1:12" ht="18" customHeight="1">
      <c r="A7" s="6" t="s">
        <v>14</v>
      </c>
      <c r="B7" s="49">
        <v>222700</v>
      </c>
      <c r="C7" s="26">
        <v>170345</v>
      </c>
      <c r="D7" s="26">
        <v>170910</v>
      </c>
      <c r="E7" s="28">
        <f t="shared" si="0"/>
        <v>-0.23255500673551865</v>
      </c>
      <c r="F7" s="50">
        <f aca="true" t="shared" si="2" ref="F7:F17">D7/C7</f>
        <v>1.0033167982623499</v>
      </c>
      <c r="G7" s="48" t="s">
        <v>15</v>
      </c>
      <c r="H7" s="25">
        <v>11852</v>
      </c>
      <c r="I7" s="15">
        <v>11141</v>
      </c>
      <c r="J7" s="15">
        <v>12533</v>
      </c>
      <c r="K7" s="61">
        <f aca="true" t="shared" si="3" ref="K7:K24">J7/H7-1</f>
        <v>0.05745865676679052</v>
      </c>
      <c r="L7" s="62">
        <f t="shared" si="1"/>
        <v>1.1249439009065614</v>
      </c>
    </row>
    <row r="8" spans="1:12" ht="18" customHeight="1">
      <c r="A8" s="6" t="s">
        <v>16</v>
      </c>
      <c r="B8" s="49">
        <v>107634</v>
      </c>
      <c r="C8" s="26">
        <v>95711</v>
      </c>
      <c r="D8" s="26">
        <v>84571</v>
      </c>
      <c r="E8" s="28">
        <f t="shared" si="0"/>
        <v>-0.21427244179348537</v>
      </c>
      <c r="F8" s="50">
        <f t="shared" si="2"/>
        <v>0.8836079447503422</v>
      </c>
      <c r="G8" s="48" t="s">
        <v>17</v>
      </c>
      <c r="H8" s="25">
        <v>62193</v>
      </c>
      <c r="I8" s="15">
        <v>65913</v>
      </c>
      <c r="J8" s="15">
        <v>62619</v>
      </c>
      <c r="K8" s="61">
        <f t="shared" si="3"/>
        <v>0.006849645458492093</v>
      </c>
      <c r="L8" s="62">
        <f t="shared" si="1"/>
        <v>0.9500250329980429</v>
      </c>
    </row>
    <row r="9" spans="1:12" ht="18" customHeight="1">
      <c r="A9" s="6" t="s">
        <v>18</v>
      </c>
      <c r="B9" s="49">
        <v>18194</v>
      </c>
      <c r="C9" s="26">
        <v>16285</v>
      </c>
      <c r="D9" s="26">
        <v>18144</v>
      </c>
      <c r="E9" s="28">
        <f t="shared" si="0"/>
        <v>-0.0027481587336484203</v>
      </c>
      <c r="F9" s="50">
        <f t="shared" si="2"/>
        <v>1.1141541295670863</v>
      </c>
      <c r="G9" s="48" t="s">
        <v>19</v>
      </c>
      <c r="H9" s="25">
        <v>2768</v>
      </c>
      <c r="I9" s="15">
        <v>2000</v>
      </c>
      <c r="J9" s="15">
        <v>1273</v>
      </c>
      <c r="K9" s="61">
        <f t="shared" si="3"/>
        <v>-0.5401011560693642</v>
      </c>
      <c r="L9" s="62">
        <f t="shared" si="1"/>
        <v>0.6365</v>
      </c>
    </row>
    <row r="10" spans="1:12" ht="18" customHeight="1">
      <c r="A10" s="6" t="s">
        <v>20</v>
      </c>
      <c r="B10" s="49">
        <v>33314</v>
      </c>
      <c r="C10" s="26">
        <v>32609</v>
      </c>
      <c r="D10" s="26">
        <v>29152</v>
      </c>
      <c r="E10" s="28">
        <f t="shared" si="0"/>
        <v>-0.12493246082727982</v>
      </c>
      <c r="F10" s="50">
        <f t="shared" si="2"/>
        <v>0.8939863227943206</v>
      </c>
      <c r="G10" s="48" t="s">
        <v>21</v>
      </c>
      <c r="H10" s="25">
        <v>373</v>
      </c>
      <c r="I10" s="15">
        <v>200</v>
      </c>
      <c r="J10" s="15">
        <v>201</v>
      </c>
      <c r="K10" s="61">
        <f t="shared" si="3"/>
        <v>-0.46112600536193027</v>
      </c>
      <c r="L10" s="62">
        <f t="shared" si="1"/>
        <v>1.005</v>
      </c>
    </row>
    <row r="11" spans="1:12" ht="18" customHeight="1">
      <c r="A11" s="6" t="s">
        <v>22</v>
      </c>
      <c r="B11" s="49">
        <v>19222</v>
      </c>
      <c r="C11" s="26">
        <v>21913</v>
      </c>
      <c r="D11" s="26">
        <v>21180</v>
      </c>
      <c r="E11" s="28">
        <f t="shared" si="0"/>
        <v>0.10186244927687027</v>
      </c>
      <c r="F11" s="50">
        <f t="shared" si="2"/>
        <v>0.9665495368046365</v>
      </c>
      <c r="G11" s="48" t="s">
        <v>23</v>
      </c>
      <c r="H11" s="25">
        <v>55831</v>
      </c>
      <c r="I11" s="15">
        <v>40118</v>
      </c>
      <c r="J11" s="15">
        <v>43921</v>
      </c>
      <c r="K11" s="61">
        <f t="shared" si="3"/>
        <v>-0.21332234779960957</v>
      </c>
      <c r="L11" s="63">
        <f t="shared" si="1"/>
        <v>1.0947953537065656</v>
      </c>
    </row>
    <row r="12" spans="1:12" ht="18" customHeight="1">
      <c r="A12" s="6" t="s">
        <v>24</v>
      </c>
      <c r="B12" s="49">
        <v>16802</v>
      </c>
      <c r="C12" s="26">
        <v>8758</v>
      </c>
      <c r="D12" s="26">
        <v>9381</v>
      </c>
      <c r="E12" s="28">
        <f t="shared" si="0"/>
        <v>-0.4416736102844899</v>
      </c>
      <c r="F12" s="50">
        <f t="shared" si="2"/>
        <v>1.0711349623201645</v>
      </c>
      <c r="G12" s="48" t="s">
        <v>25</v>
      </c>
      <c r="H12" s="25">
        <v>17948</v>
      </c>
      <c r="I12" s="15">
        <v>19504</v>
      </c>
      <c r="J12" s="15">
        <v>17754</v>
      </c>
      <c r="K12" s="61">
        <f t="shared" si="3"/>
        <v>-0.01080900378872296</v>
      </c>
      <c r="L12" s="62">
        <f t="shared" si="1"/>
        <v>0.9102748154224775</v>
      </c>
    </row>
    <row r="13" spans="1:12" ht="18" customHeight="1">
      <c r="A13" s="6" t="s">
        <v>26</v>
      </c>
      <c r="B13" s="49">
        <v>12008</v>
      </c>
      <c r="C13" s="26">
        <v>8922</v>
      </c>
      <c r="D13" s="26">
        <v>14396</v>
      </c>
      <c r="E13" s="28">
        <f t="shared" si="0"/>
        <v>0.1988674217188542</v>
      </c>
      <c r="F13" s="50">
        <f t="shared" si="2"/>
        <v>1.6135395651199282</v>
      </c>
      <c r="G13" s="48" t="s">
        <v>27</v>
      </c>
      <c r="H13" s="25">
        <v>9263</v>
      </c>
      <c r="I13" s="15">
        <v>4230</v>
      </c>
      <c r="J13" s="15">
        <v>5315</v>
      </c>
      <c r="K13" s="61">
        <f t="shared" si="3"/>
        <v>-0.4262118104285868</v>
      </c>
      <c r="L13" s="62">
        <f t="shared" si="1"/>
        <v>1.256501182033097</v>
      </c>
    </row>
    <row r="14" spans="1:12" ht="18" customHeight="1">
      <c r="A14" s="6" t="s">
        <v>28</v>
      </c>
      <c r="B14" s="49">
        <v>17072</v>
      </c>
      <c r="C14" s="26">
        <v>18564</v>
      </c>
      <c r="D14" s="26">
        <v>19687</v>
      </c>
      <c r="E14" s="28">
        <f t="shared" si="0"/>
        <v>0.15317478912839744</v>
      </c>
      <c r="F14" s="50">
        <f t="shared" si="2"/>
        <v>1.060493428140487</v>
      </c>
      <c r="G14" s="48" t="s">
        <v>29</v>
      </c>
      <c r="H14" s="25">
        <v>95384</v>
      </c>
      <c r="I14" s="15">
        <v>807</v>
      </c>
      <c r="J14" s="15">
        <v>9022</v>
      </c>
      <c r="K14" s="61">
        <f t="shared" si="3"/>
        <v>-0.9054139058961671</v>
      </c>
      <c r="L14" s="62">
        <f t="shared" si="1"/>
        <v>11.179677819083023</v>
      </c>
    </row>
    <row r="15" spans="1:12" ht="18" customHeight="1">
      <c r="A15" s="6" t="s">
        <v>30</v>
      </c>
      <c r="B15" s="49">
        <v>16093</v>
      </c>
      <c r="C15" s="26">
        <v>9694</v>
      </c>
      <c r="D15" s="26">
        <v>18445</v>
      </c>
      <c r="E15" s="28">
        <f t="shared" si="0"/>
        <v>0.14615050021748588</v>
      </c>
      <c r="F15" s="50">
        <f t="shared" si="2"/>
        <v>1.9027233340210439</v>
      </c>
      <c r="G15" s="48" t="s">
        <v>31</v>
      </c>
      <c r="H15" s="25">
        <v>20270</v>
      </c>
      <c r="I15" s="15">
        <v>20774</v>
      </c>
      <c r="J15" s="15">
        <v>14977</v>
      </c>
      <c r="K15" s="61">
        <f t="shared" si="3"/>
        <v>-0.26112481499753326</v>
      </c>
      <c r="L15" s="62">
        <f t="shared" si="1"/>
        <v>0.720949263502455</v>
      </c>
    </row>
    <row r="16" spans="1:12" ht="18" customHeight="1">
      <c r="A16" s="47" t="s">
        <v>32</v>
      </c>
      <c r="B16" s="20">
        <f>SUM(B17:B22)</f>
        <v>23457</v>
      </c>
      <c r="C16" s="20">
        <f>SUM(C17:C22)</f>
        <v>20990</v>
      </c>
      <c r="D16" s="20">
        <f>SUM(D17:D22)</f>
        <v>20301</v>
      </c>
      <c r="E16" s="21">
        <f t="shared" si="0"/>
        <v>-0.13454405934262692</v>
      </c>
      <c r="F16" s="46">
        <f t="shared" si="2"/>
        <v>0.967174845164364</v>
      </c>
      <c r="G16" s="48" t="s">
        <v>33</v>
      </c>
      <c r="H16" s="25">
        <v>1383</v>
      </c>
      <c r="I16" s="15">
        <v>1138</v>
      </c>
      <c r="J16" s="15">
        <v>1196</v>
      </c>
      <c r="K16" s="61">
        <f t="shared" si="3"/>
        <v>-0.13521330441070134</v>
      </c>
      <c r="L16" s="63">
        <f t="shared" si="1"/>
        <v>1.0509666080843585</v>
      </c>
    </row>
    <row r="17" spans="1:12" ht="18" customHeight="1">
      <c r="A17" s="6" t="s">
        <v>34</v>
      </c>
      <c r="B17" s="27">
        <v>23457</v>
      </c>
      <c r="C17" s="26">
        <v>20990</v>
      </c>
      <c r="D17" s="26">
        <v>20301</v>
      </c>
      <c r="E17" s="28">
        <f t="shared" si="0"/>
        <v>-0.13454405934262692</v>
      </c>
      <c r="F17" s="50">
        <f t="shared" si="2"/>
        <v>0.967174845164364</v>
      </c>
      <c r="G17" s="48" t="s">
        <v>35</v>
      </c>
      <c r="H17" s="25">
        <v>25729</v>
      </c>
      <c r="I17" s="15">
        <v>20782</v>
      </c>
      <c r="J17" s="15">
        <v>28559</v>
      </c>
      <c r="K17" s="61">
        <f t="shared" si="3"/>
        <v>0.10999261533677962</v>
      </c>
      <c r="L17" s="62">
        <f t="shared" si="1"/>
        <v>1.3742180733326919</v>
      </c>
    </row>
    <row r="18" spans="1:12" ht="18" customHeight="1">
      <c r="A18" s="6" t="s">
        <v>36</v>
      </c>
      <c r="B18" s="27"/>
      <c r="C18" s="26"/>
      <c r="D18" s="26"/>
      <c r="E18" s="28"/>
      <c r="F18" s="50"/>
      <c r="G18" s="48" t="s">
        <v>37</v>
      </c>
      <c r="H18" s="25"/>
      <c r="I18" s="10"/>
      <c r="J18" s="15"/>
      <c r="K18" s="61"/>
      <c r="L18" s="62"/>
    </row>
    <row r="19" spans="1:12" ht="18" customHeight="1">
      <c r="A19" s="6" t="s">
        <v>38</v>
      </c>
      <c r="B19" s="27"/>
      <c r="C19" s="26"/>
      <c r="D19" s="26"/>
      <c r="E19" s="28"/>
      <c r="F19" s="50"/>
      <c r="G19" s="51" t="s">
        <v>39</v>
      </c>
      <c r="H19" s="25"/>
      <c r="I19" s="32"/>
      <c r="J19" s="15"/>
      <c r="K19" s="61"/>
      <c r="L19" s="62"/>
    </row>
    <row r="20" spans="1:12" ht="15">
      <c r="A20" s="14" t="s">
        <v>40</v>
      </c>
      <c r="B20" s="27"/>
      <c r="C20" s="26"/>
      <c r="D20" s="52"/>
      <c r="E20" s="28"/>
      <c r="F20" s="50"/>
      <c r="G20" s="51" t="s">
        <v>41</v>
      </c>
      <c r="H20" s="25">
        <v>14300</v>
      </c>
      <c r="I20" s="10">
        <v>13000</v>
      </c>
      <c r="J20" s="15">
        <v>14247</v>
      </c>
      <c r="K20" s="61">
        <f t="shared" si="3"/>
        <v>-0.0037062937062937173</v>
      </c>
      <c r="L20" s="62">
        <f t="shared" si="1"/>
        <v>1.095923076923077</v>
      </c>
    </row>
    <row r="21" spans="1:12" ht="15" customHeight="1">
      <c r="A21" s="6" t="s">
        <v>42</v>
      </c>
      <c r="B21" s="27"/>
      <c r="C21" s="26"/>
      <c r="D21" s="26"/>
      <c r="E21" s="28"/>
      <c r="F21" s="50"/>
      <c r="G21" s="51" t="s">
        <v>43</v>
      </c>
      <c r="H21" s="25"/>
      <c r="I21" s="10"/>
      <c r="J21" s="15"/>
      <c r="K21" s="61"/>
      <c r="L21" s="63"/>
    </row>
    <row r="22" spans="1:12" ht="15" customHeight="1">
      <c r="A22" s="6" t="s">
        <v>44</v>
      </c>
      <c r="B22" s="25"/>
      <c r="C22" s="26"/>
      <c r="D22" s="26"/>
      <c r="E22" s="28"/>
      <c r="F22" s="50"/>
      <c r="G22" s="12" t="s">
        <v>45</v>
      </c>
      <c r="H22" s="25">
        <v>2496</v>
      </c>
      <c r="I22" s="10">
        <v>1434</v>
      </c>
      <c r="J22" s="15">
        <v>1671</v>
      </c>
      <c r="K22" s="61">
        <f t="shared" si="3"/>
        <v>-0.33052884615384615</v>
      </c>
      <c r="L22" s="62">
        <f t="shared" si="1"/>
        <v>1.1652719665271967</v>
      </c>
    </row>
    <row r="23" spans="1:12" ht="15.75" customHeight="1">
      <c r="A23" s="53"/>
      <c r="B23" s="54"/>
      <c r="C23" s="54"/>
      <c r="D23" s="54"/>
      <c r="E23" s="54"/>
      <c r="F23" s="55"/>
      <c r="G23" s="51" t="s">
        <v>46</v>
      </c>
      <c r="H23" s="25"/>
      <c r="I23" s="10"/>
      <c r="J23" s="15"/>
      <c r="K23" s="61"/>
      <c r="L23" s="62"/>
    </row>
    <row r="24" spans="1:12" ht="15" customHeight="1">
      <c r="A24" s="12"/>
      <c r="B24" s="13"/>
      <c r="C24" s="13"/>
      <c r="D24" s="13"/>
      <c r="E24" s="13"/>
      <c r="F24" s="13"/>
      <c r="G24" s="56" t="s">
        <v>47</v>
      </c>
      <c r="H24" s="25">
        <v>578</v>
      </c>
      <c r="I24" s="32">
        <v>577</v>
      </c>
      <c r="J24" s="15">
        <v>578</v>
      </c>
      <c r="K24" s="61">
        <f t="shared" si="3"/>
        <v>0</v>
      </c>
      <c r="L24" s="62">
        <f t="shared" si="1"/>
        <v>1.001733102253033</v>
      </c>
    </row>
    <row r="25" spans="1:12" ht="15" customHeight="1">
      <c r="A25" s="12"/>
      <c r="B25" s="57"/>
      <c r="C25" s="57"/>
      <c r="D25" s="13"/>
      <c r="E25" s="13"/>
      <c r="F25" s="13"/>
      <c r="G25" s="56" t="s">
        <v>48</v>
      </c>
      <c r="H25" s="25"/>
      <c r="I25" s="64"/>
      <c r="J25" s="15"/>
      <c r="K25" s="61"/>
      <c r="L25" s="62"/>
    </row>
    <row r="26" spans="1:6" ht="15">
      <c r="A26" s="1" t="s">
        <v>49</v>
      </c>
      <c r="B26" s="2"/>
      <c r="C26" s="2"/>
      <c r="D26" s="2"/>
      <c r="E26" s="2"/>
      <c r="F26" s="2"/>
    </row>
  </sheetData>
  <sheetProtection/>
  <mergeCells count="2">
    <mergeCell ref="A2:L2"/>
    <mergeCell ref="A3:L3"/>
  </mergeCells>
  <printOptions horizontalCentered="1"/>
  <pageMargins left="0.3937007874015748" right="0.3937007874015748" top="0.984251968503937" bottom="0.984251968503937" header="0.2362204724409449" footer="0.4724409448818898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F5" sqref="F5"/>
    </sheetView>
  </sheetViews>
  <sheetFormatPr defaultColWidth="8.8515625" defaultRowHeight="15"/>
  <cols>
    <col min="1" max="1" width="28.140625" style="1" customWidth="1"/>
    <col min="2" max="2" width="23.57421875" style="1" customWidth="1"/>
    <col min="3" max="3" width="34.421875" style="1" customWidth="1"/>
    <col min="4" max="4" width="23.57421875" style="1" customWidth="1"/>
    <col min="5" max="32" width="9.00390625" style="1" bestFit="1" customWidth="1"/>
    <col min="33" max="16384" width="8.8515625" style="1" customWidth="1"/>
  </cols>
  <sheetData>
    <row r="1" ht="27" customHeight="1">
      <c r="A1" s="3" t="s">
        <v>50</v>
      </c>
    </row>
    <row r="2" spans="1:4" ht="45" customHeight="1">
      <c r="A2" s="65" t="s">
        <v>51</v>
      </c>
      <c r="B2" s="65"/>
      <c r="C2" s="65"/>
      <c r="D2" s="65"/>
    </row>
    <row r="3" spans="1:4" ht="30" customHeight="1">
      <c r="A3" s="67" t="s">
        <v>2</v>
      </c>
      <c r="B3" s="67"/>
      <c r="C3" s="67"/>
      <c r="D3" s="67"/>
    </row>
    <row r="4" spans="1:4" ht="33.75" customHeight="1">
      <c r="A4" s="4" t="s">
        <v>52</v>
      </c>
      <c r="B4" s="4" t="s">
        <v>53</v>
      </c>
      <c r="C4" s="4" t="s">
        <v>52</v>
      </c>
      <c r="D4" s="4" t="s">
        <v>53</v>
      </c>
    </row>
    <row r="5" spans="1:4" ht="31.5" customHeight="1">
      <c r="A5" s="9" t="s">
        <v>54</v>
      </c>
      <c r="B5" s="38">
        <f>'2022一般公共预算'!D5</f>
        <v>406167</v>
      </c>
      <c r="C5" s="6" t="s">
        <v>55</v>
      </c>
      <c r="D5" s="11">
        <f>'2022一般公共预算'!J5</f>
        <v>243586</v>
      </c>
    </row>
    <row r="6" spans="1:4" ht="31.5" customHeight="1">
      <c r="A6" s="9" t="s">
        <v>56</v>
      </c>
      <c r="B6" s="10">
        <v>37552</v>
      </c>
      <c r="C6" s="9" t="s">
        <v>57</v>
      </c>
      <c r="D6" s="26">
        <f>B10-D5</f>
        <v>200133</v>
      </c>
    </row>
    <row r="7" spans="1:4" ht="31.5" customHeight="1">
      <c r="A7" s="6" t="s">
        <v>58</v>
      </c>
      <c r="B7" s="10"/>
      <c r="C7" s="6" t="s">
        <v>59</v>
      </c>
      <c r="D7" s="10"/>
    </row>
    <row r="8" spans="1:4" ht="31.5" customHeight="1">
      <c r="A8" s="9" t="s">
        <v>60</v>
      </c>
      <c r="B8" s="39"/>
      <c r="C8" s="1" t="s">
        <v>61</v>
      </c>
      <c r="D8" s="10"/>
    </row>
    <row r="9" spans="1:4" ht="31.5" customHeight="1">
      <c r="A9" s="9" t="s">
        <v>62</v>
      </c>
      <c r="B9" s="11"/>
      <c r="C9" s="9" t="s">
        <v>63</v>
      </c>
      <c r="D9" s="26"/>
    </row>
    <row r="10" spans="1:4" ht="31.5" customHeight="1">
      <c r="A10" s="16" t="s">
        <v>64</v>
      </c>
      <c r="B10" s="40">
        <f>B5+B6+B7+B8+B9</f>
        <v>443719</v>
      </c>
      <c r="C10" s="16" t="s">
        <v>65</v>
      </c>
      <c r="D10" s="40">
        <f>D5+D6+D7+D9+D8</f>
        <v>443719</v>
      </c>
    </row>
    <row r="11" ht="31.5" customHeight="1"/>
  </sheetData>
  <sheetProtection/>
  <mergeCells count="2">
    <mergeCell ref="A2:D2"/>
    <mergeCell ref="A3:D3"/>
  </mergeCells>
  <printOptions horizontalCentered="1"/>
  <pageMargins left="0.75" right="0.75" top="0.98" bottom="0.98" header="0.51" footer="0.51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B4" sqref="B4"/>
    </sheetView>
  </sheetViews>
  <sheetFormatPr defaultColWidth="9.140625" defaultRowHeight="15"/>
  <cols>
    <col min="1" max="1" width="23.8515625" style="1" customWidth="1"/>
    <col min="2" max="2" width="8.28125" style="2" customWidth="1"/>
    <col min="3" max="3" width="10.8515625" style="2" customWidth="1"/>
    <col min="4" max="4" width="8.28125" style="2" customWidth="1"/>
    <col min="5" max="5" width="8.00390625" style="2" customWidth="1"/>
    <col min="6" max="6" width="9.00390625" style="2" customWidth="1"/>
    <col min="7" max="7" width="32.140625" style="1" customWidth="1"/>
    <col min="8" max="8" width="8.7109375" style="2" customWidth="1"/>
    <col min="9" max="9" width="11.140625" style="2" customWidth="1"/>
    <col min="10" max="10" width="8.421875" style="2" customWidth="1"/>
    <col min="11" max="11" width="8.28125" style="2" customWidth="1"/>
    <col min="12" max="12" width="9.421875" style="2" customWidth="1"/>
    <col min="13" max="13" width="9.00390625" style="1" bestFit="1" customWidth="1"/>
    <col min="14" max="16384" width="9.00390625" style="1" customWidth="1"/>
  </cols>
  <sheetData>
    <row r="1" ht="15">
      <c r="A1" s="3" t="s">
        <v>66</v>
      </c>
    </row>
    <row r="2" spans="1:12" ht="27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45" customHeight="1">
      <c r="A4" s="18" t="s">
        <v>3</v>
      </c>
      <c r="B4" s="11" t="s">
        <v>4</v>
      </c>
      <c r="C4" s="11" t="s">
        <v>5</v>
      </c>
      <c r="D4" s="11" t="s">
        <v>6</v>
      </c>
      <c r="E4" s="11" t="s">
        <v>68</v>
      </c>
      <c r="F4" s="5" t="s">
        <v>8</v>
      </c>
      <c r="G4" s="18" t="s">
        <v>69</v>
      </c>
      <c r="H4" s="11" t="s">
        <v>4</v>
      </c>
      <c r="I4" s="11" t="s">
        <v>5</v>
      </c>
      <c r="J4" s="11" t="s">
        <v>6</v>
      </c>
      <c r="K4" s="11" t="s">
        <v>68</v>
      </c>
      <c r="L4" s="18" t="s">
        <v>70</v>
      </c>
    </row>
    <row r="5" spans="1:12" ht="34.5" customHeight="1">
      <c r="A5" s="19" t="s">
        <v>71</v>
      </c>
      <c r="B5" s="20">
        <f>SUM(B6:B11)</f>
        <v>62963</v>
      </c>
      <c r="C5" s="20">
        <f>SUM(C6:C11)</f>
        <v>119612</v>
      </c>
      <c r="D5" s="20">
        <f>SUM(D6:D11)</f>
        <v>123114</v>
      </c>
      <c r="E5" s="21">
        <f>D5/B5-1</f>
        <v>0.9553388498006765</v>
      </c>
      <c r="F5" s="22">
        <f>D5/C5</f>
        <v>1.0292779988629903</v>
      </c>
      <c r="G5" s="19" t="s">
        <v>72</v>
      </c>
      <c r="H5" s="23">
        <f>H6+H10+H12</f>
        <v>72750</v>
      </c>
      <c r="I5" s="23">
        <f>I6+I10+I12</f>
        <v>127012</v>
      </c>
      <c r="J5" s="23">
        <f>J6+J10+J12</f>
        <v>132857</v>
      </c>
      <c r="K5" s="36">
        <f>J5/H5-1</f>
        <v>0.826213058419244</v>
      </c>
      <c r="L5" s="22">
        <f aca="true" t="shared" si="0" ref="L5:L12">J5/I5</f>
        <v>1.0460192737694076</v>
      </c>
    </row>
    <row r="6" spans="1:12" ht="34.5" customHeight="1">
      <c r="A6" s="24" t="s">
        <v>73</v>
      </c>
      <c r="B6" s="25">
        <v>62963</v>
      </c>
      <c r="C6" s="26">
        <v>119612</v>
      </c>
      <c r="D6" s="27">
        <v>123114</v>
      </c>
      <c r="E6" s="28">
        <f>D6/B6-1</f>
        <v>0.9553388498006765</v>
      </c>
      <c r="F6" s="29">
        <f>D6/C6</f>
        <v>1.0292779988629903</v>
      </c>
      <c r="G6" s="24" t="s">
        <v>74</v>
      </c>
      <c r="H6" s="25">
        <v>69783</v>
      </c>
      <c r="I6" s="18">
        <v>123954</v>
      </c>
      <c r="J6" s="26">
        <f>SUM(J7:J9)</f>
        <v>129933</v>
      </c>
      <c r="K6" s="37">
        <f aca="true" t="shared" si="1" ref="K6:K12">J6/H6-1</f>
        <v>0.8619577834142986</v>
      </c>
      <c r="L6" s="29">
        <f t="shared" si="0"/>
        <v>1.0482356358003775</v>
      </c>
    </row>
    <row r="7" spans="1:12" ht="34.5" customHeight="1">
      <c r="A7" s="24" t="s">
        <v>75</v>
      </c>
      <c r="B7" s="27"/>
      <c r="C7" s="27"/>
      <c r="D7" s="27"/>
      <c r="E7" s="28"/>
      <c r="F7" s="29"/>
      <c r="G7" s="30" t="s">
        <v>76</v>
      </c>
      <c r="H7" s="25">
        <v>60811</v>
      </c>
      <c r="I7" s="18">
        <v>118754</v>
      </c>
      <c r="J7" s="26">
        <v>122337</v>
      </c>
      <c r="K7" s="37">
        <f t="shared" si="1"/>
        <v>1.0117577411981387</v>
      </c>
      <c r="L7" s="29">
        <f t="shared" si="0"/>
        <v>1.0301716152719067</v>
      </c>
    </row>
    <row r="8" spans="1:12" ht="34.5" customHeight="1">
      <c r="A8" s="24" t="s">
        <v>77</v>
      </c>
      <c r="B8" s="27"/>
      <c r="C8" s="27"/>
      <c r="D8" s="27"/>
      <c r="E8" s="28"/>
      <c r="F8" s="29"/>
      <c r="G8" s="24" t="s">
        <v>78</v>
      </c>
      <c r="H8" s="25">
        <v>8281</v>
      </c>
      <c r="I8" s="18">
        <v>4500</v>
      </c>
      <c r="J8" s="26">
        <v>6896</v>
      </c>
      <c r="K8" s="37">
        <f t="shared" si="1"/>
        <v>-0.1672503320854969</v>
      </c>
      <c r="L8" s="29">
        <f t="shared" si="0"/>
        <v>1.5324444444444445</v>
      </c>
    </row>
    <row r="9" spans="1:12" ht="34.5" customHeight="1">
      <c r="A9" s="24" t="s">
        <v>79</v>
      </c>
      <c r="B9" s="27"/>
      <c r="C9" s="27"/>
      <c r="D9" s="27"/>
      <c r="E9" s="28"/>
      <c r="F9" s="29"/>
      <c r="G9" s="24" t="s">
        <v>80</v>
      </c>
      <c r="H9" s="25">
        <v>691</v>
      </c>
      <c r="I9" s="18">
        <v>700</v>
      </c>
      <c r="J9" s="26">
        <v>700</v>
      </c>
      <c r="K9" s="37">
        <f t="shared" si="1"/>
        <v>0.013024602026049159</v>
      </c>
      <c r="L9" s="29">
        <f t="shared" si="0"/>
        <v>1</v>
      </c>
    </row>
    <row r="10" spans="1:12" ht="34.5" customHeight="1">
      <c r="A10" s="24" t="s">
        <v>81</v>
      </c>
      <c r="B10" s="27"/>
      <c r="C10" s="27"/>
      <c r="D10" s="27"/>
      <c r="E10" s="28"/>
      <c r="F10" s="29"/>
      <c r="G10" s="31" t="s">
        <v>82</v>
      </c>
      <c r="H10" s="32">
        <v>109</v>
      </c>
      <c r="I10" s="18">
        <v>200</v>
      </c>
      <c r="J10" s="26">
        <f>J11</f>
        <v>33</v>
      </c>
      <c r="K10" s="37">
        <f t="shared" si="1"/>
        <v>-0.6972477064220184</v>
      </c>
      <c r="L10" s="29">
        <f t="shared" si="0"/>
        <v>0.165</v>
      </c>
    </row>
    <row r="11" spans="1:12" ht="34.5" customHeight="1">
      <c r="A11" s="24" t="s">
        <v>83</v>
      </c>
      <c r="B11" s="10"/>
      <c r="C11" s="10"/>
      <c r="D11" s="10"/>
      <c r="E11" s="28"/>
      <c r="F11" s="29"/>
      <c r="G11" s="30" t="s">
        <v>84</v>
      </c>
      <c r="H11" s="32">
        <v>109</v>
      </c>
      <c r="I11" s="18">
        <v>200</v>
      </c>
      <c r="J11" s="26">
        <v>33</v>
      </c>
      <c r="K11" s="37">
        <f t="shared" si="1"/>
        <v>-0.6972477064220184</v>
      </c>
      <c r="L11" s="29">
        <f t="shared" si="0"/>
        <v>0.165</v>
      </c>
    </row>
    <row r="12" spans="1:12" ht="34.5" customHeight="1">
      <c r="A12" s="33"/>
      <c r="B12" s="34"/>
      <c r="C12" s="34"/>
      <c r="D12" s="10"/>
      <c r="E12" s="10"/>
      <c r="F12" s="10"/>
      <c r="G12" s="35" t="s">
        <v>85</v>
      </c>
      <c r="H12" s="32">
        <v>2858</v>
      </c>
      <c r="I12" s="18">
        <v>2858</v>
      </c>
      <c r="J12" s="26">
        <v>2891</v>
      </c>
      <c r="K12" s="37">
        <f t="shared" si="1"/>
        <v>0.011546536039188204</v>
      </c>
      <c r="L12" s="29">
        <f t="shared" si="0"/>
        <v>1.0115465360391882</v>
      </c>
    </row>
    <row r="13" spans="1:12" ht="34.5" customHeight="1">
      <c r="A13" s="24"/>
      <c r="B13" s="34"/>
      <c r="C13" s="34"/>
      <c r="D13" s="10"/>
      <c r="E13" s="10"/>
      <c r="F13" s="29"/>
      <c r="G13" s="35" t="s">
        <v>86</v>
      </c>
      <c r="H13" s="32"/>
      <c r="I13" s="34"/>
      <c r="J13" s="26"/>
      <c r="K13" s="37"/>
      <c r="L13" s="29"/>
    </row>
    <row r="14" spans="1:12" ht="22.5" customHeight="1">
      <c r="A14" s="33"/>
      <c r="B14" s="32"/>
      <c r="C14" s="32"/>
      <c r="D14" s="32"/>
      <c r="E14" s="32"/>
      <c r="F14" s="32"/>
      <c r="G14" s="35" t="s">
        <v>87</v>
      </c>
      <c r="H14" s="32"/>
      <c r="I14" s="32"/>
      <c r="J14" s="26"/>
      <c r="K14" s="37"/>
      <c r="L14" s="29"/>
    </row>
  </sheetData>
  <sheetProtection/>
  <mergeCells count="2">
    <mergeCell ref="A2:L2"/>
    <mergeCell ref="A3:L3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A2" sqref="A2:D2"/>
    </sheetView>
  </sheetViews>
  <sheetFormatPr defaultColWidth="8.8515625" defaultRowHeight="15"/>
  <cols>
    <col min="1" max="1" width="31.28125" style="1" customWidth="1"/>
    <col min="2" max="2" width="26.28125" style="2" customWidth="1"/>
    <col min="3" max="3" width="29.8515625" style="1" customWidth="1"/>
    <col min="4" max="4" width="27.57421875" style="2" customWidth="1"/>
    <col min="5" max="32" width="9.00390625" style="1" bestFit="1" customWidth="1"/>
    <col min="33" max="16384" width="8.8515625" style="1" customWidth="1"/>
  </cols>
  <sheetData>
    <row r="1" ht="18" customHeight="1">
      <c r="A1" s="3" t="s">
        <v>88</v>
      </c>
    </row>
    <row r="2" spans="1:4" ht="27">
      <c r="A2" s="65" t="s">
        <v>99</v>
      </c>
      <c r="B2" s="65"/>
      <c r="C2" s="65"/>
      <c r="D2" s="65"/>
    </row>
    <row r="3" spans="1:4" ht="24.75" customHeight="1">
      <c r="A3" s="67" t="s">
        <v>2</v>
      </c>
      <c r="B3" s="67"/>
      <c r="C3" s="67"/>
      <c r="D3" s="67"/>
    </row>
    <row r="4" spans="1:4" ht="33" customHeight="1">
      <c r="A4" s="4" t="s">
        <v>89</v>
      </c>
      <c r="B4" s="5" t="s">
        <v>53</v>
      </c>
      <c r="C4" s="4" t="s">
        <v>89</v>
      </c>
      <c r="D4" s="4" t="s">
        <v>90</v>
      </c>
    </row>
    <row r="5" spans="1:4" ht="39" customHeight="1">
      <c r="A5" s="6" t="s">
        <v>91</v>
      </c>
      <c r="B5" s="7">
        <f>'2022政府基金执行'!D5</f>
        <v>123114</v>
      </c>
      <c r="C5" s="8" t="s">
        <v>92</v>
      </c>
      <c r="D5" s="7">
        <f>'2022政府基金执行'!J5</f>
        <v>132857</v>
      </c>
    </row>
    <row r="6" spans="1:4" ht="39" customHeight="1">
      <c r="A6" s="9" t="s">
        <v>56</v>
      </c>
      <c r="B6" s="10">
        <v>7743</v>
      </c>
      <c r="C6" s="9" t="s">
        <v>57</v>
      </c>
      <c r="D6" s="11"/>
    </row>
    <row r="7" spans="1:4" ht="39" customHeight="1">
      <c r="A7" s="12" t="s">
        <v>93</v>
      </c>
      <c r="B7" s="13"/>
      <c r="C7" s="9" t="s">
        <v>94</v>
      </c>
      <c r="D7" s="10"/>
    </row>
    <row r="8" spans="1:4" ht="39" customHeight="1">
      <c r="A8" s="14" t="s">
        <v>95</v>
      </c>
      <c r="B8" s="10">
        <v>2000</v>
      </c>
      <c r="C8" s="6" t="s">
        <v>96</v>
      </c>
      <c r="D8" s="10"/>
    </row>
    <row r="9" spans="1:4" ht="39" customHeight="1">
      <c r="A9" s="9" t="s">
        <v>97</v>
      </c>
      <c r="B9" s="11"/>
      <c r="C9" s="6" t="s">
        <v>98</v>
      </c>
      <c r="D9" s="15"/>
    </row>
    <row r="10" spans="1:4" ht="39" customHeight="1">
      <c r="A10" s="16" t="s">
        <v>64</v>
      </c>
      <c r="B10" s="17">
        <f>B5+B6+B7+B8+B9</f>
        <v>132857</v>
      </c>
      <c r="C10" s="16" t="s">
        <v>65</v>
      </c>
      <c r="D10" s="17">
        <f>D5+D6+D7+D8+D9</f>
        <v>132857</v>
      </c>
    </row>
  </sheetData>
  <sheetProtection/>
  <mergeCells count="2">
    <mergeCell ref="A2:D2"/>
    <mergeCell ref="A3:D3"/>
  </mergeCells>
  <printOptions horizontalCentered="1"/>
  <pageMargins left="0.75" right="0.75" top="0.98" bottom="0.98" header="0.51" footer="0.5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丁洁</cp:lastModifiedBy>
  <cp:lastPrinted>2023-04-27T01:47:36Z</cp:lastPrinted>
  <dcterms:created xsi:type="dcterms:W3CDTF">2018-11-05T00:48:00Z</dcterms:created>
  <dcterms:modified xsi:type="dcterms:W3CDTF">2023-07-07T02:00:03Z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>
    <vt:lpwstr>14</vt:lpwstr>
  </property>
  <property fmtid="{D5CDD505-2E9C-101B-9397-08002B2CF9AE}" pid="4" name="ICV">
    <vt:lpwstr>392BC55E11FB46FF8AF63F2BEFDCD991</vt:lpwstr>
  </property>
</Properties>
</file>