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2" r:id="rId1"/>
  </sheets>
  <definedNames>
    <definedName name="_xlnm._FilterDatabase" localSheetId="0" hidden="1">Sheet1!$H:$H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<sst xmlns="http://schemas.openxmlformats.org/spreadsheetml/2006/main" count="31" uniqueCount="29">
  <si>
    <t>序号</t>
  </si>
  <si>
    <t>服务商</t>
  </si>
  <si>
    <t>微玄</t>
  </si>
  <si>
    <t>镇街</t>
  </si>
  <si>
    <t>总分</t>
  </si>
  <si>
    <t>最终得分</t>
  </si>
  <si>
    <t>排名</t>
  </si>
  <si>
    <t>得分</t>
  </si>
  <si>
    <t>占比</t>
  </si>
  <si>
    <t>张家港市华夏乐龄养老服务有限公司</t>
  </si>
  <si>
    <t>江阴市博丞养护院有限公司</t>
  </si>
  <si>
    <t>江阴乐享延龄康复医疗中心有限公司</t>
  </si>
  <si>
    <t>无锡悠享家健康服务有限公司</t>
  </si>
  <si>
    <t>江阴市颐禾养老管理服务有限公司</t>
  </si>
  <si>
    <t>中民孝行(常州)养老产业发展有限公司</t>
  </si>
  <si>
    <t>江苏福寿康养老服务有限公司</t>
  </si>
  <si>
    <t>江阴市九九九弘信综合服务有限公司</t>
  </si>
  <si>
    <t>南京福康通健康产业有限公司</t>
  </si>
  <si>
    <t>江苏安康通健康管理服务有限公司</t>
  </si>
  <si>
    <t>江阴乐源老人和儿童服务发展中心</t>
  </si>
  <si>
    <t>江苏康馨和健康产业有限公司</t>
  </si>
  <si>
    <t>江阴澄乐居养老服务中心</t>
  </si>
  <si>
    <t>北京中康养科技有限公司无锡分公司</t>
  </si>
  <si>
    <t>江阴市康业家政服务有限公司</t>
  </si>
  <si>
    <t>上海天与智慧养老服务有限公司</t>
  </si>
  <si>
    <t>合肥九久夕阳红新海护理院有限公司</t>
  </si>
  <si>
    <t>康力元（天津）医疗科技有限公司</t>
  </si>
  <si>
    <t>江阴市谷晨老人与儿童服务发展中心</t>
  </si>
  <si>
    <t>江苏莱洋健康科技发展有限公司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</si>
</sst>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3">
    <font>
      <sz val="11"/>
      <color theme="1"/>
      <name val="宋体"/>
      <charset val="134"/>
      <scheme val="minor"/>
    </font>
    <font>
      <b/>
      <sz val="11"/>
      <color rgb="FF000000"/>
      <name val="仿宋"/>
      <charset val="134"/>
    </font>
    <font>
      <sz val="11"/>
      <color rgb="FF000000"/>
      <name val="方正仿宋_GBK"/>
      <charset val="134"/>
    </font>
    <font>
      <sz val="11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 wrapText="1"/>
    </xf>
    <xf numFmtId="176" fontId="0" fillId="0" borderId="0" xfId="0" applyNumberFormat="1" applyFont="1" applyFill="1" applyAlignment="1">
      <alignment vertical="center"/>
    </xf>
    <xf numFmtId="177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76" fontId="1" fillId="2" borderId="4" xfId="0" applyNumberFormat="1" applyFont="1" applyFill="1" applyBorder="1" applyAlignment="1">
      <alignment horizontal="center" vertical="center"/>
    </xf>
    <xf numFmtId="177" fontId="1" fillId="2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9" fontId="1" fillId="2" borderId="5" xfId="0" applyNumberFormat="1" applyFont="1" applyFill="1" applyBorder="1" applyAlignment="1">
      <alignment horizontal="center" vertical="center" wrapText="1"/>
    </xf>
    <xf numFmtId="176" fontId="1" fillId="2" borderId="6" xfId="0" applyNumberFormat="1" applyFont="1" applyFill="1" applyBorder="1" applyAlignment="1">
      <alignment horizontal="center" vertical="center"/>
    </xf>
    <xf numFmtId="177" fontId="1" fillId="2" borderId="6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 wrapText="1"/>
    </xf>
    <xf numFmtId="176" fontId="2" fillId="2" borderId="5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177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topLeftCell="A5" workbookViewId="0">
      <selection activeCell="K12" sqref="K12"/>
    </sheetView>
  </sheetViews>
  <sheetFormatPr defaultColWidth="9.64166666666667" defaultRowHeight="13.5"/>
  <cols>
    <col min="1" max="1" width="5.775" style="1" customWidth="1"/>
    <col min="2" max="2" width="19.75" style="2" customWidth="1"/>
    <col min="3" max="6" width="9.64166666666667" style="1"/>
    <col min="7" max="7" width="9.64166666666667" style="3"/>
    <col min="8" max="8" width="9.64166666666667" style="4"/>
    <col min="9" max="9" width="9.64166666666667" style="5"/>
    <col min="10" max="16384" width="9.64166666666667" style="1"/>
  </cols>
  <sheetData>
    <row r="1" s="1" customFormat="1" ht="14.4" customHeight="1" spans="1:9">
      <c r="A1" s="6" t="s">
        <v>0</v>
      </c>
      <c r="B1" s="7" t="s">
        <v>1</v>
      </c>
      <c r="C1" s="8" t="s">
        <v>2</v>
      </c>
      <c r="D1" s="9"/>
      <c r="E1" s="8" t="s">
        <v>3</v>
      </c>
      <c r="F1" s="9"/>
      <c r="G1" s="10" t="s">
        <v>4</v>
      </c>
      <c r="H1" s="11" t="s">
        <v>5</v>
      </c>
      <c r="I1" s="12" t="s">
        <v>6</v>
      </c>
    </row>
    <row r="2" s="1" customFormat="1" spans="1:9">
      <c r="A2" s="13"/>
      <c r="B2" s="14"/>
      <c r="C2" s="6" t="s">
        <v>7</v>
      </c>
      <c r="D2" s="15" t="s">
        <v>8</v>
      </c>
      <c r="E2" s="6" t="s">
        <v>7</v>
      </c>
      <c r="F2" s="15" t="s">
        <v>8</v>
      </c>
      <c r="G2" s="16"/>
      <c r="H2" s="17"/>
      <c r="I2" s="18"/>
    </row>
    <row r="3" s="1" customFormat="1" spans="1:9">
      <c r="A3" s="19"/>
      <c r="B3" s="20"/>
      <c r="C3" s="19"/>
      <c r="D3" s="21">
        <v>0.7</v>
      </c>
      <c r="E3" s="19"/>
      <c r="F3" s="21">
        <v>0.3</v>
      </c>
      <c r="G3" s="22"/>
      <c r="H3" s="23"/>
      <c r="I3" s="24"/>
    </row>
    <row r="4" s="1" customFormat="1" ht="30" customHeight="1" spans="1:9">
      <c r="A4" s="25">
        <v>1</v>
      </c>
      <c r="B4" s="26" t="s">
        <v>9</v>
      </c>
      <c r="C4" s="25">
        <v>98</v>
      </c>
      <c r="D4" s="27">
        <f t="shared" ref="D4:D23" si="0">C4*70%</f>
        <v>68.6</v>
      </c>
      <c r="E4" s="28">
        <v>100</v>
      </c>
      <c r="F4" s="27">
        <f t="shared" ref="F4:F23" si="1">E4*30%</f>
        <v>30</v>
      </c>
      <c r="G4" s="29">
        <f t="shared" ref="G4:G23" si="2">D4+F4</f>
        <v>98.6</v>
      </c>
      <c r="H4" s="30">
        <f t="shared" ref="H4:H23" si="3">G4</f>
        <v>98.6</v>
      </c>
      <c r="I4" s="31">
        <v>1</v>
      </c>
    </row>
    <row r="5" s="1" customFormat="1" ht="30" customHeight="1" spans="1:9">
      <c r="A5" s="25">
        <v>2</v>
      </c>
      <c r="B5" s="26" t="s">
        <v>10</v>
      </c>
      <c r="C5" s="25">
        <v>91</v>
      </c>
      <c r="D5" s="27">
        <f t="shared" si="0"/>
        <v>63.7</v>
      </c>
      <c r="E5" s="28">
        <v>100</v>
      </c>
      <c r="F5" s="27">
        <f t="shared" si="1"/>
        <v>30</v>
      </c>
      <c r="G5" s="29">
        <f t="shared" si="2"/>
        <v>93.7</v>
      </c>
      <c r="H5" s="30">
        <f t="shared" si="3"/>
        <v>93.7</v>
      </c>
      <c r="I5" s="31">
        <v>2</v>
      </c>
    </row>
    <row r="6" s="1" customFormat="1" ht="30" customHeight="1" spans="1:9">
      <c r="A6" s="25">
        <v>3</v>
      </c>
      <c r="B6" s="26" t="s">
        <v>11</v>
      </c>
      <c r="C6" s="25">
        <v>92</v>
      </c>
      <c r="D6" s="27">
        <f t="shared" si="0"/>
        <v>64.4</v>
      </c>
      <c r="E6" s="28">
        <v>93</v>
      </c>
      <c r="F6" s="27">
        <f t="shared" si="1"/>
        <v>27.9</v>
      </c>
      <c r="G6" s="29">
        <f t="shared" si="2"/>
        <v>92.3</v>
      </c>
      <c r="H6" s="30">
        <f t="shared" si="3"/>
        <v>92.3</v>
      </c>
      <c r="I6" s="31">
        <v>3</v>
      </c>
    </row>
    <row r="7" s="1" customFormat="1" ht="30" customHeight="1" spans="1:9">
      <c r="A7" s="25">
        <v>4</v>
      </c>
      <c r="B7" s="26" t="s">
        <v>12</v>
      </c>
      <c r="C7" s="25">
        <v>88</v>
      </c>
      <c r="D7" s="27">
        <f t="shared" si="0"/>
        <v>61.6</v>
      </c>
      <c r="E7" s="28">
        <v>99</v>
      </c>
      <c r="F7" s="27">
        <f t="shared" si="1"/>
        <v>29.7</v>
      </c>
      <c r="G7" s="29">
        <f t="shared" si="2"/>
        <v>91.3</v>
      </c>
      <c r="H7" s="30">
        <f t="shared" si="3"/>
        <v>91.3</v>
      </c>
      <c r="I7" s="31">
        <v>4</v>
      </c>
    </row>
    <row r="8" s="1" customFormat="1" ht="30" customHeight="1" spans="1:9">
      <c r="A8" s="25">
        <v>5</v>
      </c>
      <c r="B8" s="26" t="s">
        <v>13</v>
      </c>
      <c r="C8" s="25">
        <v>88</v>
      </c>
      <c r="D8" s="27">
        <f t="shared" si="0"/>
        <v>61.6</v>
      </c>
      <c r="E8" s="28">
        <v>97.33</v>
      </c>
      <c r="F8" s="27">
        <f t="shared" si="1"/>
        <v>29.199</v>
      </c>
      <c r="G8" s="29">
        <f t="shared" si="2"/>
        <v>90.799</v>
      </c>
      <c r="H8" s="30">
        <f t="shared" si="3"/>
        <v>90.799</v>
      </c>
      <c r="I8" s="31">
        <v>4</v>
      </c>
    </row>
    <row r="9" s="1" customFormat="1" ht="30" customHeight="1" spans="1:9">
      <c r="A9" s="25">
        <v>6</v>
      </c>
      <c r="B9" s="26" t="s">
        <v>14</v>
      </c>
      <c r="C9" s="25">
        <v>86</v>
      </c>
      <c r="D9" s="27">
        <f t="shared" si="0"/>
        <v>60.2</v>
      </c>
      <c r="E9" s="28">
        <v>99</v>
      </c>
      <c r="F9" s="27">
        <f t="shared" si="1"/>
        <v>29.7</v>
      </c>
      <c r="G9" s="29">
        <f t="shared" si="2"/>
        <v>89.9</v>
      </c>
      <c r="H9" s="30">
        <f t="shared" si="3"/>
        <v>89.9</v>
      </c>
      <c r="I9" s="31">
        <v>6</v>
      </c>
    </row>
    <row r="10" s="1" customFormat="1" ht="30" customHeight="1" spans="1:9">
      <c r="A10" s="25">
        <v>7</v>
      </c>
      <c r="B10" s="26" t="s">
        <v>15</v>
      </c>
      <c r="C10" s="25">
        <v>85</v>
      </c>
      <c r="D10" s="27">
        <f t="shared" si="0"/>
        <v>59.5</v>
      </c>
      <c r="E10" s="28">
        <v>99</v>
      </c>
      <c r="F10" s="27">
        <f t="shared" si="1"/>
        <v>29.7</v>
      </c>
      <c r="G10" s="29">
        <f t="shared" si="2"/>
        <v>89.2</v>
      </c>
      <c r="H10" s="30">
        <f t="shared" si="3"/>
        <v>89.2</v>
      </c>
      <c r="I10" s="31">
        <v>7</v>
      </c>
    </row>
    <row r="11" s="1" customFormat="1" ht="30" customHeight="1" spans="1:9">
      <c r="A11" s="25">
        <v>8</v>
      </c>
      <c r="B11" s="26" t="s">
        <v>16</v>
      </c>
      <c r="C11" s="25">
        <v>80</v>
      </c>
      <c r="D11" s="27">
        <f t="shared" si="0"/>
        <v>56</v>
      </c>
      <c r="E11" s="28">
        <v>100</v>
      </c>
      <c r="F11" s="27">
        <f t="shared" si="1"/>
        <v>30</v>
      </c>
      <c r="G11" s="29">
        <f t="shared" si="2"/>
        <v>86</v>
      </c>
      <c r="H11" s="30">
        <f t="shared" si="3"/>
        <v>86</v>
      </c>
      <c r="I11" s="31">
        <v>8</v>
      </c>
    </row>
    <row r="12" s="1" customFormat="1" ht="30" customHeight="1" spans="1:9">
      <c r="A12" s="25">
        <v>9</v>
      </c>
      <c r="B12" s="26" t="s">
        <v>17</v>
      </c>
      <c r="C12" s="25">
        <v>81</v>
      </c>
      <c r="D12" s="27">
        <f t="shared" si="0"/>
        <v>56.7</v>
      </c>
      <c r="E12" s="28">
        <v>94.5</v>
      </c>
      <c r="F12" s="27">
        <f t="shared" si="1"/>
        <v>28.35</v>
      </c>
      <c r="G12" s="29">
        <f t="shared" si="2"/>
        <v>85.05</v>
      </c>
      <c r="H12" s="30">
        <f t="shared" si="3"/>
        <v>85.05</v>
      </c>
      <c r="I12" s="31">
        <v>9</v>
      </c>
    </row>
    <row r="13" s="1" customFormat="1" ht="30" customHeight="1" spans="1:9">
      <c r="A13" s="25">
        <v>10</v>
      </c>
      <c r="B13" s="26" t="s">
        <v>18</v>
      </c>
      <c r="C13" s="25">
        <v>79</v>
      </c>
      <c r="D13" s="27">
        <f t="shared" si="0"/>
        <v>55.3</v>
      </c>
      <c r="E13" s="28">
        <v>97.27</v>
      </c>
      <c r="F13" s="27">
        <f t="shared" si="1"/>
        <v>29.181</v>
      </c>
      <c r="G13" s="29">
        <f t="shared" si="2"/>
        <v>84.481</v>
      </c>
      <c r="H13" s="30">
        <f t="shared" si="3"/>
        <v>84.481</v>
      </c>
      <c r="I13" s="31">
        <v>10</v>
      </c>
    </row>
    <row r="14" s="1" customFormat="1" ht="30" customHeight="1" spans="1:9">
      <c r="A14" s="25">
        <v>11</v>
      </c>
      <c r="B14" s="26" t="s">
        <v>19</v>
      </c>
      <c r="C14" s="25">
        <v>77</v>
      </c>
      <c r="D14" s="27">
        <f t="shared" si="0"/>
        <v>53.9</v>
      </c>
      <c r="E14" s="28">
        <v>97.17</v>
      </c>
      <c r="F14" s="27">
        <f t="shared" si="1"/>
        <v>29.151</v>
      </c>
      <c r="G14" s="29">
        <f t="shared" si="2"/>
        <v>83.051</v>
      </c>
      <c r="H14" s="30">
        <f t="shared" si="3"/>
        <v>83.051</v>
      </c>
      <c r="I14" s="31">
        <v>11</v>
      </c>
    </row>
    <row r="15" s="1" customFormat="1" ht="30" customHeight="1" spans="1:9">
      <c r="A15" s="25">
        <v>12</v>
      </c>
      <c r="B15" s="26" t="s">
        <v>20</v>
      </c>
      <c r="C15" s="25">
        <v>79</v>
      </c>
      <c r="D15" s="27">
        <f t="shared" si="0"/>
        <v>55.3</v>
      </c>
      <c r="E15" s="28">
        <v>88</v>
      </c>
      <c r="F15" s="27">
        <f t="shared" si="1"/>
        <v>26.4</v>
      </c>
      <c r="G15" s="29">
        <f t="shared" si="2"/>
        <v>81.7</v>
      </c>
      <c r="H15" s="30">
        <f t="shared" si="3"/>
        <v>81.7</v>
      </c>
      <c r="I15" s="31">
        <v>12</v>
      </c>
    </row>
    <row r="16" s="1" customFormat="1" ht="30" customHeight="1" spans="1:9">
      <c r="A16" s="25">
        <v>13</v>
      </c>
      <c r="B16" s="26" t="s">
        <v>21</v>
      </c>
      <c r="C16" s="25">
        <v>75</v>
      </c>
      <c r="D16" s="27">
        <f t="shared" si="0"/>
        <v>52.5</v>
      </c>
      <c r="E16" s="28">
        <v>95.4</v>
      </c>
      <c r="F16" s="27">
        <f t="shared" si="1"/>
        <v>28.62</v>
      </c>
      <c r="G16" s="29">
        <f t="shared" si="2"/>
        <v>81.12</v>
      </c>
      <c r="H16" s="30">
        <f t="shared" si="3"/>
        <v>81.12</v>
      </c>
      <c r="I16" s="31">
        <v>13</v>
      </c>
    </row>
    <row r="17" s="1" customFormat="1" ht="30" customHeight="1" spans="1:9">
      <c r="A17" s="25">
        <v>14</v>
      </c>
      <c r="B17" s="26" t="s">
        <v>22</v>
      </c>
      <c r="C17" s="25">
        <v>73</v>
      </c>
      <c r="D17" s="27">
        <f t="shared" si="0"/>
        <v>51.1</v>
      </c>
      <c r="E17" s="28">
        <v>98</v>
      </c>
      <c r="F17" s="27">
        <f t="shared" si="1"/>
        <v>29.4</v>
      </c>
      <c r="G17" s="29">
        <f t="shared" si="2"/>
        <v>80.5</v>
      </c>
      <c r="H17" s="30">
        <f t="shared" si="3"/>
        <v>80.5</v>
      </c>
      <c r="I17" s="31">
        <v>13</v>
      </c>
    </row>
    <row r="18" s="1" customFormat="1" ht="30" customHeight="1" spans="1:9">
      <c r="A18" s="25">
        <v>15</v>
      </c>
      <c r="B18" s="26" t="s">
        <v>23</v>
      </c>
      <c r="C18" s="25">
        <v>72</v>
      </c>
      <c r="D18" s="27">
        <f t="shared" si="0"/>
        <v>50.4</v>
      </c>
      <c r="E18" s="28">
        <v>97.33</v>
      </c>
      <c r="F18" s="27">
        <f t="shared" si="1"/>
        <v>29.199</v>
      </c>
      <c r="G18" s="29">
        <f t="shared" si="2"/>
        <v>79.599</v>
      </c>
      <c r="H18" s="30">
        <f t="shared" si="3"/>
        <v>79.599</v>
      </c>
      <c r="I18" s="31">
        <v>15</v>
      </c>
    </row>
    <row r="19" s="1" customFormat="1" ht="30" customHeight="1" spans="1:9">
      <c r="A19" s="25">
        <v>16</v>
      </c>
      <c r="B19" s="26" t="s">
        <v>24</v>
      </c>
      <c r="C19" s="25">
        <v>73</v>
      </c>
      <c r="D19" s="27">
        <f t="shared" si="0"/>
        <v>51.1</v>
      </c>
      <c r="E19" s="28">
        <v>94.5</v>
      </c>
      <c r="F19" s="27">
        <f t="shared" si="1"/>
        <v>28.35</v>
      </c>
      <c r="G19" s="29">
        <f t="shared" si="2"/>
        <v>79.45</v>
      </c>
      <c r="H19" s="30">
        <f t="shared" si="3"/>
        <v>79.45</v>
      </c>
      <c r="I19" s="31">
        <v>16</v>
      </c>
    </row>
    <row r="20" s="1" customFormat="1" ht="30" customHeight="1" spans="1:9">
      <c r="A20" s="25">
        <v>17</v>
      </c>
      <c r="B20" s="26" t="s">
        <v>25</v>
      </c>
      <c r="C20" s="25">
        <v>71</v>
      </c>
      <c r="D20" s="27">
        <f t="shared" si="0"/>
        <v>49.7</v>
      </c>
      <c r="E20" s="28">
        <v>95.5</v>
      </c>
      <c r="F20" s="27">
        <f t="shared" si="1"/>
        <v>28.65</v>
      </c>
      <c r="G20" s="29">
        <f t="shared" si="2"/>
        <v>78.35</v>
      </c>
      <c r="H20" s="30">
        <f t="shared" si="3"/>
        <v>78.35</v>
      </c>
      <c r="I20" s="31">
        <v>17</v>
      </c>
    </row>
    <row r="21" s="1" customFormat="1" ht="30" customHeight="1" spans="1:9">
      <c r="A21" s="25">
        <v>18</v>
      </c>
      <c r="B21" s="26" t="s">
        <v>26</v>
      </c>
      <c r="C21" s="25">
        <v>70</v>
      </c>
      <c r="D21" s="27">
        <f t="shared" si="0"/>
        <v>49</v>
      </c>
      <c r="E21" s="28">
        <v>96.4</v>
      </c>
      <c r="F21" s="27">
        <f t="shared" si="1"/>
        <v>28.92</v>
      </c>
      <c r="G21" s="29">
        <f t="shared" si="2"/>
        <v>77.92</v>
      </c>
      <c r="H21" s="30">
        <f t="shared" si="3"/>
        <v>77.92</v>
      </c>
      <c r="I21" s="31">
        <v>17</v>
      </c>
    </row>
    <row r="22" s="1" customFormat="1" ht="30" customHeight="1" spans="1:9">
      <c r="A22" s="25">
        <v>19</v>
      </c>
      <c r="B22" s="26" t="s">
        <v>27</v>
      </c>
      <c r="C22" s="25">
        <v>68</v>
      </c>
      <c r="D22" s="27">
        <f t="shared" si="0"/>
        <v>47.6</v>
      </c>
      <c r="E22" s="28">
        <v>98.71</v>
      </c>
      <c r="F22" s="27">
        <f t="shared" si="1"/>
        <v>29.613</v>
      </c>
      <c r="G22" s="29">
        <f t="shared" si="2"/>
        <v>77.213</v>
      </c>
      <c r="H22" s="30">
        <f t="shared" si="3"/>
        <v>77.213</v>
      </c>
      <c r="I22" s="31">
        <v>19</v>
      </c>
    </row>
    <row r="23" s="1" customFormat="1" ht="30" customHeight="1" spans="1:9">
      <c r="A23" s="25">
        <v>20</v>
      </c>
      <c r="B23" s="26" t="s">
        <v>28</v>
      </c>
      <c r="C23" s="25">
        <v>67</v>
      </c>
      <c r="D23" s="27">
        <f t="shared" si="0"/>
        <v>46.9</v>
      </c>
      <c r="E23" s="28">
        <v>94.67</v>
      </c>
      <c r="F23" s="27">
        <f t="shared" si="1"/>
        <v>28.401</v>
      </c>
      <c r="G23" s="29">
        <f t="shared" si="2"/>
        <v>75.301</v>
      </c>
      <c r="H23" s="30">
        <f t="shared" si="3"/>
        <v>75.301</v>
      </c>
      <c r="I23" s="31">
        <v>20</v>
      </c>
    </row>
  </sheetData>
  <sortState ref="A1:I23">
    <sortCondition ref="H1" descending="1"/>
  </sortState>
  <mergeCells count="9">
    <mergeCell ref="C1:D1"/>
    <mergeCell ref="E1:F1"/>
    <mergeCell ref="A1:A3"/>
    <mergeCell ref="B1:B3"/>
    <mergeCell ref="C2:C3"/>
    <mergeCell ref="E2:E3"/>
    <mergeCell ref="G1:G3"/>
    <mergeCell ref="H1:H3"/>
    <mergeCell ref="I1:I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jingl</dc:creator>
  <cp:lastModifiedBy>好无上限</cp:lastModifiedBy>
  <dcterms:created xsi:type="dcterms:W3CDTF">2026-03-12T07:05:00Z</dcterms:created>
  <dcterms:modified xsi:type="dcterms:W3CDTF">2026-04-13T02:14:44Z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82BE5398142941ECA9139AFF012FE178_11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