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defaultThemeVersion="124226"/>
  <bookViews>
    <workbookView xWindow="0" yWindow="0" windowWidth="11700" windowHeight="8535" activeTab="3"/>
  </bookViews>
  <sheets>
    <sheet name="社保基金预算封面" sheetId="1" r:id="rId1"/>
    <sheet name="预算目录" sheetId="2" r:id="rId2"/>
    <sheet name="预算总表" sheetId="3" r:id="rId3"/>
    <sheet name="企业职工基本养老收支预算表" sheetId="4" r:id="rId4"/>
    <sheet name="城乡居民基本养老收支预算表" sheetId="5" r:id="rId5"/>
    <sheet name="机关事业单位基本养老收支预算表" sheetId="6" r:id="rId6"/>
    <sheet name="职工基本医疗收支预算表" sheetId="7" r:id="rId7"/>
    <sheet name="城乡居民基本医疗收支预算表" sheetId="8" r:id="rId8"/>
    <sheet name="工伤保险基金收支预算表" sheetId="9" r:id="rId9"/>
    <sheet name="失业保险基金收支预算表" sheetId="10" r:id="rId10"/>
    <sheet name="财政对社会保险基金补助情况表" sheetId="11" r:id="rId11"/>
    <sheet name="地方财政对企业职工基本养老保险基金补助情况构成表" sheetId="12" r:id="rId12"/>
    <sheet name="基本养老基础资料表" sheetId="13" r:id="rId13"/>
    <sheet name="基本医疗基础资料表" sheetId="14" r:id="rId14"/>
    <sheet name="失业工伤基础资料表" sheetId="15" r:id="rId15"/>
  </sheets>
  <calcPr calcId="124519"/>
</workbook>
</file>

<file path=xl/calcChain.xml><?xml version="1.0" encoding="utf-8"?>
<calcChain xmlns="http://schemas.openxmlformats.org/spreadsheetml/2006/main">
  <c r="D15" i="14"/>
  <c r="C15"/>
  <c r="H12"/>
  <c r="G12"/>
  <c r="D12"/>
  <c r="C12"/>
  <c r="H7"/>
  <c r="G7"/>
  <c r="D5"/>
  <c r="C5"/>
  <c r="H4"/>
  <c r="D24" i="13"/>
  <c r="H23"/>
  <c r="G23"/>
  <c r="D20"/>
  <c r="C20"/>
  <c r="D16"/>
  <c r="C16"/>
  <c r="H15"/>
  <c r="G15"/>
  <c r="H6"/>
  <c r="G6"/>
  <c r="D5"/>
  <c r="C5"/>
  <c r="B21" i="12"/>
  <c r="B16"/>
  <c r="B11"/>
  <c r="B10"/>
  <c r="B9"/>
  <c r="B8"/>
  <c r="B7"/>
  <c r="B6"/>
  <c r="F20" i="10"/>
  <c r="E20"/>
  <c r="C20"/>
  <c r="B20"/>
  <c r="F19"/>
  <c r="E19"/>
  <c r="C19"/>
  <c r="F18"/>
  <c r="E18"/>
  <c r="F17"/>
  <c r="E17"/>
  <c r="C17"/>
  <c r="B17"/>
  <c r="F14"/>
  <c r="E14"/>
  <c r="C14"/>
  <c r="B14"/>
  <c r="F18" i="9"/>
  <c r="E18"/>
  <c r="C18"/>
  <c r="B18"/>
  <c r="F17"/>
  <c r="E17"/>
  <c r="C17"/>
  <c r="F16"/>
  <c r="E16"/>
  <c r="F15"/>
  <c r="E15"/>
  <c r="C15"/>
  <c r="B15"/>
  <c r="F12"/>
  <c r="E12"/>
  <c r="C12"/>
  <c r="B12"/>
  <c r="F19" i="8"/>
  <c r="E19"/>
  <c r="C19"/>
  <c r="B19"/>
  <c r="F18"/>
  <c r="E18"/>
  <c r="C18"/>
  <c r="F17"/>
  <c r="E17"/>
  <c r="F16"/>
  <c r="E16"/>
  <c r="C16"/>
  <c r="B16"/>
  <c r="F13"/>
  <c r="E13"/>
  <c r="C13"/>
  <c r="B13"/>
  <c r="F5"/>
  <c r="E5"/>
  <c r="G35" i="7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E31"/>
  <c r="B31"/>
  <c r="E30"/>
  <c r="B30"/>
  <c r="G29"/>
  <c r="F29"/>
  <c r="E29"/>
  <c r="D29"/>
  <c r="C29"/>
  <c r="B29"/>
  <c r="E28"/>
  <c r="B28"/>
  <c r="E27"/>
  <c r="B27"/>
  <c r="E26"/>
  <c r="B26"/>
  <c r="E25"/>
  <c r="B25"/>
  <c r="E24"/>
  <c r="B24"/>
  <c r="E23"/>
  <c r="B23"/>
  <c r="G22"/>
  <c r="F22"/>
  <c r="E22"/>
  <c r="D22"/>
  <c r="C22"/>
  <c r="B22"/>
  <c r="G19"/>
  <c r="F19"/>
  <c r="E19"/>
  <c r="D19"/>
  <c r="C19"/>
  <c r="B19"/>
  <c r="G18"/>
  <c r="F18"/>
  <c r="E18"/>
  <c r="B18"/>
  <c r="G17"/>
  <c r="F17"/>
  <c r="E17"/>
  <c r="D17"/>
  <c r="C17"/>
  <c r="B17"/>
  <c r="E16"/>
  <c r="B16"/>
  <c r="E15"/>
  <c r="B15"/>
  <c r="G14"/>
  <c r="F14"/>
  <c r="E14"/>
  <c r="D14"/>
  <c r="C14"/>
  <c r="B14"/>
  <c r="E13"/>
  <c r="B13"/>
  <c r="E12"/>
  <c r="B12"/>
  <c r="E11"/>
  <c r="B11"/>
  <c r="E10"/>
  <c r="B10"/>
  <c r="E9"/>
  <c r="B9"/>
  <c r="E8"/>
  <c r="B8"/>
  <c r="E7"/>
  <c r="B7"/>
  <c r="G6"/>
  <c r="F6"/>
  <c r="E6"/>
  <c r="D6"/>
  <c r="C6"/>
  <c r="B6"/>
  <c r="F19" i="6"/>
  <c r="E19"/>
  <c r="C19"/>
  <c r="B19"/>
  <c r="F18"/>
  <c r="E18"/>
  <c r="C18"/>
  <c r="F17"/>
  <c r="E17"/>
  <c r="F16"/>
  <c r="E16"/>
  <c r="C16"/>
  <c r="B16"/>
  <c r="F13"/>
  <c r="E13"/>
  <c r="C13"/>
  <c r="B13"/>
  <c r="F21" i="5"/>
  <c r="E21"/>
  <c r="C21"/>
  <c r="B21"/>
  <c r="F20"/>
  <c r="E20"/>
  <c r="C20"/>
  <c r="F19"/>
  <c r="E19"/>
  <c r="F18"/>
  <c r="E18"/>
  <c r="C18"/>
  <c r="B18"/>
  <c r="F15"/>
  <c r="E15"/>
  <c r="C15"/>
  <c r="B15"/>
  <c r="F21" i="4"/>
  <c r="E21"/>
  <c r="C21"/>
  <c r="B21"/>
  <c r="F20"/>
  <c r="E20"/>
  <c r="C20"/>
  <c r="F19"/>
  <c r="E19"/>
  <c r="F18"/>
  <c r="E18"/>
  <c r="C18"/>
  <c r="B18"/>
  <c r="F13"/>
  <c r="E13"/>
  <c r="C13"/>
  <c r="B13"/>
  <c r="B21" i="3"/>
  <c r="B20"/>
  <c r="B19"/>
  <c r="B18"/>
  <c r="B17"/>
  <c r="B16"/>
  <c r="B15"/>
  <c r="B14"/>
  <c r="B13"/>
  <c r="B12"/>
  <c r="B11"/>
  <c r="B10"/>
  <c r="B9"/>
  <c r="B8"/>
  <c r="B7"/>
  <c r="B6"/>
  <c r="B5"/>
</calcChain>
</file>

<file path=xl/comments1.xml><?xml version="1.0" encoding="utf-8"?>
<comments xmlns="http://schemas.openxmlformats.org/spreadsheetml/2006/main">
  <authors>
    <author>SDWM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SDWM: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已改，详见省文件</t>
        </r>
      </text>
    </comment>
  </commentList>
</comments>
</file>

<file path=xl/sharedStrings.xml><?xml version="1.0" encoding="utf-8"?>
<sst xmlns="http://schemas.openxmlformats.org/spreadsheetml/2006/main" count="770" uniqueCount="334">
  <si>
    <t>附件1</t>
  </si>
  <si>
    <t xml:space="preserve">    2022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</si>
  <si>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</si>
  <si>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</si>
  <si>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</si>
  <si>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</si>
  <si>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</si>
  <si>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</si>
  <si>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</si>
  <si>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医疗保障局：</t>
  </si>
  <si>
    <t>报送日期：</t>
  </si>
  <si>
    <t xml:space="preserve"> 日</t>
  </si>
  <si>
    <t xml:space="preserve">                 </t>
  </si>
  <si>
    <t>税务局：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</si>
  <si>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</si>
  <si>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</si>
  <si>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</si>
  <si>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</si>
  <si>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</si>
  <si>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</si>
  <si>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</si>
  <si>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>目      录</t>
  </si>
  <si>
    <t>一、2022年社会保险基金收支预算总表...........................................................</t>
  </si>
  <si>
    <t>社预01表</t>
  </si>
  <si>
    <t>二、2022年企业职工基本养老保险基金收支预算表.........................................................</t>
  </si>
  <si>
    <t>社预02表</t>
  </si>
  <si>
    <t>三、2022年城乡居民基本养老保险基金收支预算表.........................................................</t>
  </si>
  <si>
    <t>社预03表</t>
  </si>
  <si>
    <t>四、2022年机关事业单位基本养老保险基金收支预算表...................................................</t>
  </si>
  <si>
    <t>社预04表</t>
  </si>
  <si>
    <t>五、2022年职工基本医疗保险(含生育保险)基金收支预算表.........................................................</t>
  </si>
  <si>
    <t>社预05表</t>
  </si>
  <si>
    <t>六、2022年城乡居民基本医疗保险基金收支预算表...................................................</t>
  </si>
  <si>
    <t>社预06表</t>
  </si>
  <si>
    <t>七、2022年工伤保险基金收支预算表...............................................</t>
  </si>
  <si>
    <t>社预07表</t>
  </si>
  <si>
    <t>八、2022年失业保险基金收支预算表.......................................................</t>
  </si>
  <si>
    <t>社预08表</t>
  </si>
  <si>
    <t>九、2022年财政对社会保险基金补助情况表.....................................................</t>
  </si>
  <si>
    <t>社预附01表</t>
  </si>
  <si>
    <t>十、2022年地方财政对企业职工基本养老保险基金补助情况构成表.........社决附02表</t>
  </si>
  <si>
    <t>社预附02表</t>
  </si>
  <si>
    <t>十一、2022年基本养老保险基础资料表.....................................................</t>
  </si>
  <si>
    <t>社预附03表</t>
  </si>
  <si>
    <t>十二、2022年基本医疗保险基础资料表.....................................................</t>
  </si>
  <si>
    <t>社预附04表</t>
  </si>
  <si>
    <t>十三、2022年失业保险、工伤保险基础资料表.....................................................</t>
  </si>
  <si>
    <t>社预附05表</t>
  </si>
  <si>
    <t>2022年社会保险基金收支预算总表</t>
  </si>
  <si>
    <t>社预01表</t>
  </si>
  <si>
    <t>江苏省无锡市江阴市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</si>
  <si>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</si>
  <si>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</si>
  <si>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</si>
  <si>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</si>
  <si>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</si>
  <si>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</si>
  <si>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</si>
  <si>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</si>
  <si>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</si>
  <si>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</si>
  <si>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</si>
  <si>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</si>
  <si>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</si>
  <si>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</si>
  <si>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</si>
  <si>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</si>
  <si>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</si>
  <si>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</si>
  <si>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</si>
  <si>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</si>
  <si>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</si>
  <si>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</si>
  <si>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</si>
  <si>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</si>
  <si>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</si>
  <si>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</si>
  <si>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</si>
  <si>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第 1 页</t>
  </si>
  <si>
    <t>2021年执行数</t>
  </si>
  <si>
    <t>2022年预算数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</si>
  <si>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</si>
  <si>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</si>
  <si>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</si>
  <si>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</si>
  <si>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</si>
  <si>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</si>
  <si>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</si>
  <si>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</si>
  <si>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</si>
  <si>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四、转移支出</t>
  </si>
  <si>
    <t>五、转移收入</t>
  </si>
  <si>
    <t>五、其他支出</t>
  </si>
  <si>
    <t>六、其他收入</t>
  </si>
  <si>
    <t>×</t>
  </si>
  <si>
    <t xml:space="preserve">    其中：滞纳金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</si>
  <si>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</si>
  <si>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</si>
  <si>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</si>
  <si>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</si>
  <si>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
          收入(省级专用)</t>
  </si>
  <si>
    <t xml:space="preserve">    其中：中央调剂基金
         支出(中央专用)</t>
  </si>
  <si>
    <t>九、下级上解收入</t>
  </si>
  <si>
    <t>八、上解上级支出</t>
  </si>
  <si>
    <t xml:space="preserve">    其中：中央调剂基金
          收入(中央专用)</t>
  </si>
  <si>
    <t xml:space="preserve">    其中：中央调剂资金
          支出(省级专用)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</si>
  <si>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</si>
  <si>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</si>
  <si>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</si>
  <si>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</si>
  <si>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</si>
  <si>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</si>
  <si>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第 2 页</t>
  </si>
  <si>
    <t>2022年城乡居民基本养老保险基金收支预算表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</si>
  <si>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</si>
  <si>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</si>
  <si>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</si>
  <si>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</si>
  <si>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</si>
  <si>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</si>
  <si>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</si>
  <si>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</si>
  <si>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</si>
  <si>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</si>
  <si>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</si>
  <si>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</si>
  <si>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</si>
  <si>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</si>
  <si>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</si>
  <si>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</si>
  <si>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</si>
  <si>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第 3 页</t>
  </si>
  <si>
    <t>2022年机关事业单位基本养老保险基金收支预算表</t>
  </si>
  <si>
    <t xml:space="preserve">    其中：当期征缴收入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</si>
  <si>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</si>
  <si>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</si>
  <si>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</si>
  <si>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</si>
  <si>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</si>
  <si>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</si>
  <si>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</si>
  <si>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</si>
  <si>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</si>
  <si>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</si>
  <si>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</si>
  <si>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</si>
  <si>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</si>
  <si>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</si>
  <si>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</si>
  <si>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</si>
  <si>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2022年职工基本医疗保险(含生育保险)基金收支预算表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</si>
  <si>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</si>
  <si>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</si>
  <si>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</si>
  <si>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</si>
  <si>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</si>
  <si>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</si>
  <si>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</si>
  <si>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</si>
  <si>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</si>
  <si>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</si>
  <si>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</si>
  <si>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>第 5 页</t>
  </si>
  <si>
    <t>2022年城乡居民基本医疗保险基金收支预算表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</si>
  <si>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</si>
  <si>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</si>
  <si>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</si>
  <si>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</si>
  <si>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</si>
  <si>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</si>
  <si>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</si>
  <si>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</si>
  <si>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</si>
  <si>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</si>
  <si>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</si>
  <si>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</si>
  <si>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</si>
  <si>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</si>
  <si>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2022年工伤保险基金收支预算表</t>
  </si>
  <si>
    <t>一、工伤保险费收入</t>
  </si>
  <si>
    <t>一、工伤保险待遇支出</t>
  </si>
  <si>
    <t xml:space="preserve">    其中：职业伤害保障费收入（试点）</t>
  </si>
  <si>
    <t xml:space="preserve">    其中：职业伤害保障待遇支出（试点）</t>
  </si>
  <si>
    <t xml:space="preserve">          工伤保险费-公务员工伤保险费收入</t>
  </si>
  <si>
    <t>二、劳动能力鉴定支出</t>
  </si>
  <si>
    <t>　　其中：职业伤害保障劳动能力鉴定支出（试点）</t>
  </si>
  <si>
    <t>三、工伤保险预防费用支出</t>
  </si>
  <si>
    <t>四、其他支出（含职业伤害保障委托承办服务费）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</si>
  <si>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</si>
  <si>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</si>
  <si>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</si>
  <si>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</si>
  <si>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</si>
  <si>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</si>
  <si>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</si>
  <si>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2022年失业保险基金收支预算表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</si>
  <si>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</si>
  <si>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</si>
  <si>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</si>
  <si>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</si>
  <si>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</si>
  <si>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六、稳岗返还支出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</si>
  <si>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</si>
  <si>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</si>
  <si>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</si>
  <si>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</si>
  <si>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</si>
  <si>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</si>
  <si>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</si>
  <si>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</si>
  <si>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</si>
  <si>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</si>
  <si>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2022年财政对社会保险基金补助情况表</t>
  </si>
  <si>
    <t xml:space="preserve">项      目  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</si>
  <si>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</si>
  <si>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</si>
  <si>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</si>
  <si>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</si>
  <si>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</si>
  <si>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一、上年预算结转</t>
  </si>
  <si>
    <t>　 （一）省级</t>
  </si>
  <si>
    <t>　 （二）地级</t>
  </si>
  <si>
    <t>　 （三）县级</t>
  </si>
  <si>
    <t>二、本年预算安排</t>
  </si>
  <si>
    <t xml:space="preserve">   一般公共预算科目和名称</t>
  </si>
  <si>
    <t>2082601财政对企业职工基本养老保险基金的补助</t>
  </si>
  <si>
    <t>2082602财政对城乡居民基本养老保险基金的补助</t>
  </si>
  <si>
    <t>2080507对机关事业单位基本养老保险基金的补助</t>
  </si>
  <si>
    <t>2101201财政对职工基本医疗保险基金的补助</t>
  </si>
  <si>
    <t>2101202财政对城乡居民基本医疗保险基金的补助</t>
  </si>
  <si>
    <t>2082702财政对工伤保险基金的补助</t>
  </si>
  <si>
    <t>2082701财政对失业保险基金的补助</t>
  </si>
  <si>
    <t xml:space="preserve">   一般公共预算列支金额</t>
  </si>
  <si>
    <t xml:space="preserve">   （一）中央级</t>
  </si>
  <si>
    <t>　 （二）省级</t>
  </si>
  <si>
    <t>　 （三）地级</t>
  </si>
  <si>
    <t>　 （四）县级</t>
  </si>
  <si>
    <t>第 9 页</t>
  </si>
  <si>
    <t>2022年地方财政对企业职工基本养老保险基金补助情况构成表</t>
  </si>
  <si>
    <t>金额</t>
  </si>
  <si>
    <t>一、合计</t>
  </si>
  <si>
    <t>（一）当年调整基本养老金支出补助</t>
  </si>
  <si>
    <t>（二）基金当期缺口补助</t>
  </si>
  <si>
    <t>（三）地方自行出台基金减收增支政策补助</t>
  </si>
  <si>
    <t>（四）其他补助</t>
  </si>
  <si>
    <t>二、省级</t>
  </si>
  <si>
    <t>三、地级</t>
  </si>
  <si>
    <t>四、县级</t>
  </si>
  <si>
    <t>第 10 页</t>
  </si>
  <si>
    <t>2022年基本养老保险基础资料表</t>
  </si>
  <si>
    <t>编制单位：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</si>
  <si>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</si>
  <si>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</si>
  <si>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</si>
  <si>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</si>
  <si>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</si>
  <si>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</si>
  <si>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</si>
  <si>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1.在职职工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</si>
  <si>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</si>
  <si>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</si>
  <si>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</si>
  <si>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</si>
  <si>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</si>
  <si>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</si>
  <si>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</si>
  <si>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</si>
  <si>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(一)16－59周岁参保缴费人数</t>
  </si>
  <si>
    <t xml:space="preserve"> 　     (2)当年死亡退休退职人员</t>
  </si>
  <si>
    <t xml:space="preserve">   (二)实际领取待遇人员</t>
  </si>
  <si>
    <t xml:space="preserve">   (二)缴费人数</t>
  </si>
  <si>
    <t xml:space="preserve">   (三)人均缴费水平 </t>
  </si>
  <si>
    <t>元/年</t>
  </si>
  <si>
    <t xml:space="preserve">       其中：个人身份缴费</t>
  </si>
  <si>
    <t xml:space="preserve">   (四)人均财政对缴费补贴水平</t>
  </si>
  <si>
    <t xml:space="preserve">   (三)缴费基数总额</t>
  </si>
  <si>
    <t>三、机关事业单位基本养老保险</t>
  </si>
  <si>
    <t xml:space="preserve">         其中：个人身份缴费基数总额</t>
  </si>
  <si>
    <t xml:space="preserve">   (四)缴费费率</t>
  </si>
  <si>
    <t>%</t>
  </si>
  <si>
    <t xml:space="preserve">   　  1.在职职工</t>
  </si>
  <si>
    <t xml:space="preserve">       1.单位缴费费率</t>
  </si>
  <si>
    <t>　   　2.退休、退职人员</t>
  </si>
  <si>
    <t xml:space="preserve">       2.职工个人缴费费率</t>
  </si>
  <si>
    <t xml:space="preserve">       3.以个人身份参保缴费费率</t>
  </si>
  <si>
    <t xml:space="preserve">   (五)人均缴费工资基数</t>
  </si>
  <si>
    <t>　　   1.单位</t>
  </si>
  <si>
    <t xml:space="preserve">   (六)保险费缴纳情况</t>
  </si>
  <si>
    <t>　　   2.个人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</si>
  <si>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</si>
  <si>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</si>
  <si>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</si>
  <si>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</si>
  <si>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第 11 页</t>
  </si>
  <si>
    <t>2022年基本医疗保险基础资料表</t>
  </si>
  <si>
    <t>一、职工基本医疗保险</t>
  </si>
  <si>
    <t xml:space="preserve">        (1)上年末累计欠费</t>
  </si>
  <si>
    <t xml:space="preserve">        (2)本年补缴以前年度欠费</t>
  </si>
  <si>
    <t xml:space="preserve">       1.在职职工</t>
  </si>
  <si>
    <t xml:space="preserve">        (3)本年新增欠费</t>
  </si>
  <si>
    <t xml:space="preserve">       2.退休人员</t>
  </si>
  <si>
    <t xml:space="preserve">        (4)年末累计欠费</t>
  </si>
  <si>
    <t xml:space="preserve">       3.本年预缴以后年度基本医疗保险费</t>
  </si>
  <si>
    <t xml:space="preserve">       4.一次性补缴以前年度基本医疗保险费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</si>
  <si>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</si>
  <si>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</si>
  <si>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</si>
  <si>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</si>
  <si>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(二)缴费标准</t>
  </si>
  <si>
    <t xml:space="preserve">       其中：个人缴费标准</t>
  </si>
  <si>
    <t xml:space="preserve">       2.个人缴费费率</t>
  </si>
  <si>
    <t xml:space="preserve">             财政补贴标准</t>
  </si>
  <si>
    <t xml:space="preserve">   (三)大病保险情况</t>
  </si>
  <si>
    <t xml:space="preserve">      1.覆盖人数</t>
  </si>
  <si>
    <t xml:space="preserve">       1.缴纳当年基本医疗保险费</t>
  </si>
  <si>
    <t xml:space="preserve">      2.筹资标准</t>
  </si>
  <si>
    <t xml:space="preserve">      3.人均筹资水平</t>
  </si>
  <si>
    <t>第 12 页</t>
  </si>
  <si>
    <t>2022年失业保险、工伤保险基础资料表</t>
  </si>
  <si>
    <t>一、失业保险</t>
  </si>
  <si>
    <t xml:space="preserve">   (八)享受稳岗返还企业参加失业保险人数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</si>
  <si>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</si>
  <si>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</si>
  <si>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</si>
  <si>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</si>
  <si>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 其中：职业伤害保障参保人数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</si>
  <si>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</si>
  <si>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</si>
  <si>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</si>
  <si>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</si>
  <si>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</si>
  <si>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</si>
  <si>
    <t>第 13 页</t>
  </si>
  <si>
    <t>2022年企业职工基本养老保险基金收支预算表</t>
    <phoneticPr fontId="28" type="noConversion"/>
  </si>
</sst>
</file>

<file path=xl/styles.xml><?xml version="1.0" encoding="utf-8"?>
<styleSheet xmlns="http://schemas.openxmlformats.org/spreadsheetml/2006/main">
  <numFmts count="5">
    <numFmt numFmtId="176" formatCode="0_ ;\-0;;"/>
    <numFmt numFmtId="177" formatCode="#,##0_ ;\-#,##0;;"/>
    <numFmt numFmtId="178" formatCode="#,##0_ ;\-#,##0"/>
    <numFmt numFmtId="179" formatCode="#,##0.00_ ;\-#,##0.00;;"/>
    <numFmt numFmtId="180" formatCode="#,##0.00_ ;\-#,##0.00"/>
  </numFmts>
  <fonts count="29">
    <font>
      <sz val="11"/>
      <color theme="1"/>
      <name val="宋体"/>
      <family val="2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b/>
      <sz val="32"/>
      <color indexed="8"/>
      <name val="宋体"/>
      <charset val="134"/>
    </font>
    <font>
      <sz val="10"/>
      <color indexed="8"/>
      <name val="宋体"/>
      <charset val="134"/>
    </font>
    <font>
      <sz val="29"/>
      <color indexed="8"/>
      <name val="宋体"/>
      <charset val="134"/>
    </font>
    <font>
      <sz val="43"/>
      <color indexed="8"/>
      <name val="黑体"/>
      <family val="3"/>
      <charset val="134"/>
    </font>
    <font>
      <b/>
      <sz val="27"/>
      <color indexed="8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43"/>
      <color indexed="8"/>
      <name val="宋体"/>
      <charset val="134"/>
    </font>
    <font>
      <sz val="19"/>
      <color indexed="8"/>
      <name val="宋体"/>
      <charset val="134"/>
    </font>
    <font>
      <sz val="23"/>
      <color indexed="8"/>
      <name val="宋体"/>
      <charset val="134"/>
    </font>
    <font>
      <sz val="18"/>
      <color indexed="8"/>
      <name val="华文中宋"/>
      <charset val="134"/>
    </font>
    <font>
      <sz val="11"/>
      <color indexed="8"/>
      <name val="宋体"/>
      <charset val="134"/>
    </font>
    <font>
      <b/>
      <sz val="29"/>
      <color indexed="8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7"/>
      <color indexed="8"/>
      <name val="华文中宋"/>
      <charset val="134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Arial"/>
      <charset val="1"/>
    </font>
    <font>
      <sz val="12"/>
      <color indexed="8"/>
      <name val="@宋体"/>
      <charset val="134"/>
    </font>
    <font>
      <sz val="11"/>
      <color theme="1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9"/>
      <name val="宋体"/>
      <family val="3"/>
      <charset val="134"/>
      <scheme val="minor"/>
    </font>
  </fonts>
  <fills count="203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711">
    <xf numFmtId="0" fontId="0" fillId="0" borderId="0" xfId="0"/>
    <xf numFmtId="0" fontId="1" fillId="2" borderId="1" xfId="1" applyFont="1" applyFill="1" applyBorder="1"/>
    <xf numFmtId="0" fontId="4" fillId="34" borderId="33" xfId="1" applyFont="1" applyFill="1" applyBorder="1"/>
    <xf numFmtId="0" fontId="13" fillId="36" borderId="35" xfId="1" applyFont="1" applyFill="1" applyBorder="1" applyAlignment="1">
      <alignment horizontal="center" vertical="center"/>
    </xf>
    <xf numFmtId="0" fontId="14" fillId="37" borderId="36" xfId="1" applyFont="1" applyFill="1" applyBorder="1"/>
    <xf numFmtId="0" fontId="2" fillId="38" borderId="37" xfId="1" applyFont="1" applyFill="1" applyBorder="1" applyAlignment="1">
      <alignment vertical="center"/>
    </xf>
    <xf numFmtId="0" fontId="2" fillId="39" borderId="38" xfId="1" applyFont="1" applyFill="1" applyBorder="1" applyAlignment="1">
      <alignment horizontal="right" vertical="center"/>
    </xf>
    <xf numFmtId="0" fontId="2" fillId="40" borderId="39" xfId="1" applyFont="1" applyFill="1" applyBorder="1" applyAlignment="1">
      <alignment horizontal="right"/>
    </xf>
    <xf numFmtId="0" fontId="8" fillId="41" borderId="40" xfId="1" applyFont="1" applyFill="1" applyBorder="1"/>
    <xf numFmtId="0" fontId="4" fillId="42" borderId="41" xfId="1" applyFont="1" applyFill="1" applyBorder="1" applyAlignment="1">
      <alignment horizontal="left" vertical="center"/>
    </xf>
    <xf numFmtId="0" fontId="4" fillId="43" borderId="42" xfId="1" applyFont="1" applyFill="1" applyBorder="1" applyAlignment="1">
      <alignment horizontal="right" vertical="center"/>
    </xf>
    <xf numFmtId="0" fontId="8" fillId="44" borderId="43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7" fillId="8" borderId="7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176" fontId="2" fillId="11" borderId="10" xfId="1" applyNumberFormat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177" fontId="2" fillId="12" borderId="11" xfId="1" applyNumberFormat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176" fontId="2" fillId="11" borderId="10" xfId="1" applyNumberFormat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7" fillId="14" borderId="13" xfId="1" applyFont="1" applyFill="1" applyBorder="1" applyAlignment="1">
      <alignment horizontal="left" vertical="center"/>
    </xf>
    <xf numFmtId="0" fontId="2" fillId="9" borderId="8" xfId="1" applyFont="1" applyFill="1" applyBorder="1" applyAlignment="1">
      <alignment vertical="center"/>
    </xf>
    <xf numFmtId="49" fontId="2" fillId="15" borderId="14" xfId="1" applyNumberFormat="1" applyFont="1" applyFill="1" applyBorder="1" applyAlignment="1">
      <alignment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0" borderId="9" xfId="1" applyFont="1" applyFill="1" applyBorder="1" applyAlignment="1">
      <alignment horizontal="center" vertical="center"/>
    </xf>
    <xf numFmtId="0" fontId="2" fillId="16" borderId="15" xfId="1" applyFont="1" applyFill="1" applyBorder="1" applyAlignment="1">
      <alignment horizontal="left" vertical="center"/>
    </xf>
    <xf numFmtId="0" fontId="2" fillId="10" borderId="9" xfId="1" applyFont="1" applyFill="1" applyBorder="1" applyAlignment="1">
      <alignment horizontal="center" vertical="center"/>
    </xf>
    <xf numFmtId="0" fontId="2" fillId="16" borderId="15" xfId="1" applyFont="1" applyFill="1" applyBorder="1" applyAlignment="1">
      <alignment horizontal="left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7" fillId="8" borderId="7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vertical="center"/>
    </xf>
    <xf numFmtId="49" fontId="2" fillId="15" borderId="14" xfId="1" applyNumberFormat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8" fillId="17" borderId="16" xfId="1" applyFont="1" applyFill="1" applyBorder="1" applyAlignment="1">
      <alignment horizontal="center" vertical="center"/>
    </xf>
    <xf numFmtId="176" fontId="2" fillId="18" borderId="17" xfId="1" applyNumberFormat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176" fontId="2" fillId="18" borderId="17" xfId="1" applyNumberFormat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176" fontId="2" fillId="18" borderId="17" xfId="1" applyNumberFormat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4" fillId="5" borderId="4" xfId="1" applyFont="1" applyFill="1" applyBorder="1" applyAlignment="1">
      <alignment vertical="center"/>
    </xf>
    <xf numFmtId="49" fontId="2" fillId="15" borderId="14" xfId="1" applyNumberFormat="1" applyFont="1" applyFill="1" applyBorder="1" applyAlignment="1">
      <alignment vertical="center"/>
    </xf>
    <xf numFmtId="0" fontId="8" fillId="19" borderId="18" xfId="1" applyFont="1" applyFill="1" applyBorder="1" applyAlignment="1">
      <alignment vertical="center"/>
    </xf>
    <xf numFmtId="0" fontId="8" fillId="19" borderId="18" xfId="1" applyFont="1" applyFill="1" applyBorder="1" applyAlignment="1">
      <alignment vertical="center"/>
    </xf>
    <xf numFmtId="0" fontId="8" fillId="19" borderId="18" xfId="1" applyFont="1" applyFill="1" applyBorder="1" applyAlignment="1">
      <alignment vertical="center"/>
    </xf>
    <xf numFmtId="0" fontId="8" fillId="19" borderId="18" xfId="1" applyFont="1" applyFill="1" applyBorder="1" applyAlignment="1">
      <alignment vertical="center"/>
    </xf>
    <xf numFmtId="0" fontId="8" fillId="19" borderId="18" xfId="1" applyFont="1" applyFill="1" applyBorder="1" applyAlignment="1">
      <alignment vertical="center"/>
    </xf>
    <xf numFmtId="0" fontId="4" fillId="20" borderId="19" xfId="1" applyFont="1" applyFill="1" applyBorder="1" applyAlignment="1">
      <alignment horizontal="center" vertical="center"/>
    </xf>
    <xf numFmtId="178" fontId="9" fillId="21" borderId="20" xfId="1" applyNumberFormat="1" applyFont="1" applyFill="1" applyBorder="1" applyAlignment="1">
      <alignment horizontal="right" vertical="center"/>
    </xf>
    <xf numFmtId="0" fontId="4" fillId="20" borderId="19" xfId="1" applyFont="1" applyFill="1" applyBorder="1" applyAlignment="1">
      <alignment horizontal="center" vertical="center"/>
    </xf>
    <xf numFmtId="178" fontId="9" fillId="21" borderId="20" xfId="1" applyNumberFormat="1" applyFont="1" applyFill="1" applyBorder="1" applyAlignment="1">
      <alignment horizontal="right" vertical="center"/>
    </xf>
    <xf numFmtId="0" fontId="4" fillId="20" borderId="19" xfId="1" applyFont="1" applyFill="1" applyBorder="1" applyAlignment="1">
      <alignment horizontal="center" vertical="center"/>
    </xf>
    <xf numFmtId="178" fontId="9" fillId="21" borderId="20" xfId="1" applyNumberFormat="1" applyFont="1" applyFill="1" applyBorder="1" applyAlignment="1">
      <alignment horizontal="right" vertical="center"/>
    </xf>
    <xf numFmtId="0" fontId="4" fillId="20" borderId="19" xfId="1" applyFont="1" applyFill="1" applyBorder="1" applyAlignment="1">
      <alignment horizontal="center" vertical="center"/>
    </xf>
    <xf numFmtId="0" fontId="8" fillId="19" borderId="18" xfId="1" applyFont="1" applyFill="1" applyBorder="1" applyAlignment="1">
      <alignment vertical="center"/>
    </xf>
    <xf numFmtId="0" fontId="8" fillId="19" borderId="18" xfId="1" applyFont="1" applyFill="1" applyBorder="1" applyAlignment="1">
      <alignment vertical="center"/>
    </xf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7" fillId="14" borderId="13" xfId="1" applyFont="1" applyFill="1" applyBorder="1" applyAlignment="1">
      <alignment horizontal="left" vertical="center"/>
    </xf>
    <xf numFmtId="0" fontId="2" fillId="9" borderId="8" xfId="1" applyFont="1" applyFill="1" applyBorder="1" applyAlignment="1">
      <alignment vertical="center"/>
    </xf>
    <xf numFmtId="49" fontId="2" fillId="15" borderId="14" xfId="1" applyNumberFormat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10" fillId="22" borderId="21" xfId="1" applyFont="1" applyFill="1" applyBorder="1" applyAlignment="1">
      <alignment horizontal="left" vertical="center"/>
    </xf>
    <xf numFmtId="0" fontId="2" fillId="9" borderId="8" xfId="1" applyFont="1" applyFill="1" applyBorder="1" applyAlignment="1">
      <alignment vertical="center"/>
    </xf>
    <xf numFmtId="0" fontId="2" fillId="23" borderId="22" xfId="1" applyFont="1" applyFill="1" applyBorder="1" applyAlignment="1">
      <alignment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16" borderId="15" xfId="1" applyFont="1" applyFill="1" applyBorder="1" applyAlignment="1">
      <alignment horizontal="left"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11" fillId="24" borderId="23" xfId="1" applyFont="1" applyFill="1" applyBorder="1" applyAlignment="1">
      <alignment vertical="center"/>
    </xf>
    <xf numFmtId="0" fontId="2" fillId="16" borderId="15" xfId="1" applyFont="1" applyFill="1" applyBorder="1" applyAlignment="1">
      <alignment horizontal="left" vertical="center"/>
    </xf>
    <xf numFmtId="49" fontId="2" fillId="15" borderId="14" xfId="1" applyNumberFormat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49" fontId="2" fillId="15" borderId="14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11" fillId="24" borderId="23" xfId="1" applyFont="1" applyFill="1" applyBorder="1" applyAlignment="1">
      <alignment vertical="center"/>
    </xf>
    <xf numFmtId="0" fontId="2" fillId="27" borderId="26" xfId="1" applyFont="1" applyFill="1" applyBorder="1" applyAlignment="1">
      <alignment vertical="center" wrapText="1"/>
    </xf>
    <xf numFmtId="49" fontId="2" fillId="15" borderId="14" xfId="1" applyNumberFormat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49" fontId="2" fillId="15" borderId="14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2" fillId="27" borderId="26" xfId="1" applyFont="1" applyFill="1" applyBorder="1" applyAlignment="1">
      <alignment vertical="center" wrapText="1"/>
    </xf>
    <xf numFmtId="49" fontId="2" fillId="15" borderId="14" xfId="1" applyNumberFormat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49" fontId="2" fillId="15" borderId="14" xfId="1" applyNumberFormat="1" applyFont="1" applyFill="1" applyBorder="1" applyAlignment="1">
      <alignment vertical="center"/>
    </xf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8" fillId="13" borderId="12" xfId="1" applyFont="1" applyFill="1" applyBorder="1"/>
    <xf numFmtId="0" fontId="11" fillId="24" borderId="23" xfId="1" applyFont="1" applyFill="1" applyBorder="1" applyAlignment="1">
      <alignment vertical="center"/>
    </xf>
    <xf numFmtId="0" fontId="2" fillId="27" borderId="26" xfId="1" applyFont="1" applyFill="1" applyBorder="1" applyAlignment="1">
      <alignment vertical="center" wrapText="1"/>
    </xf>
    <xf numFmtId="49" fontId="2" fillId="15" borderId="14" xfId="1" applyNumberFormat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 vertical="center"/>
    </xf>
    <xf numFmtId="49" fontId="2" fillId="15" borderId="14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4" fillId="28" borderId="27" xfId="1" applyFont="1" applyFill="1" applyBorder="1"/>
    <xf numFmtId="0" fontId="12" fillId="29" borderId="28" xfId="1" applyFont="1" applyFill="1" applyBorder="1" applyAlignment="1">
      <alignment horizontal="center" vertical="center"/>
    </xf>
    <xf numFmtId="0" fontId="12" fillId="30" borderId="29" xfId="1" applyFont="1" applyFill="1" applyBorder="1" applyAlignment="1">
      <alignment horizontal="center" vertical="center"/>
    </xf>
    <xf numFmtId="0" fontId="12" fillId="29" borderId="28" xfId="1" applyFont="1" applyFill="1" applyBorder="1" applyAlignment="1">
      <alignment horizontal="center" vertical="center"/>
    </xf>
    <xf numFmtId="0" fontId="12" fillId="29" borderId="28" xfId="1" applyFont="1" applyFill="1" applyBorder="1" applyAlignment="1">
      <alignment horizontal="center" vertical="center"/>
    </xf>
    <xf numFmtId="0" fontId="12" fillId="29" borderId="28" xfId="1" applyFont="1" applyFill="1" applyBorder="1" applyAlignment="1">
      <alignment horizontal="center" vertical="center"/>
    </xf>
    <xf numFmtId="0" fontId="12" fillId="29" borderId="28" xfId="1" applyFont="1" applyFill="1" applyBorder="1" applyAlignment="1">
      <alignment horizontal="center" vertical="center"/>
    </xf>
    <xf numFmtId="0" fontId="12" fillId="29" borderId="28" xfId="1" applyFont="1" applyFill="1" applyBorder="1" applyAlignment="1">
      <alignment horizontal="center" vertical="center"/>
    </xf>
    <xf numFmtId="0" fontId="12" fillId="29" borderId="28" xfId="1" applyFont="1" applyFill="1" applyBorder="1" applyAlignment="1">
      <alignment horizontal="center" vertical="center"/>
    </xf>
    <xf numFmtId="0" fontId="4" fillId="31" borderId="30" xfId="1" applyFont="1" applyFill="1" applyBorder="1"/>
    <xf numFmtId="0" fontId="12" fillId="30" borderId="29" xfId="1" applyFont="1" applyFill="1" applyBorder="1" applyAlignment="1">
      <alignment horizontal="center" vertical="center"/>
    </xf>
    <xf numFmtId="0" fontId="12" fillId="30" borderId="29" xfId="1" applyFont="1" applyFill="1" applyBorder="1" applyAlignment="1">
      <alignment horizontal="center" vertical="center"/>
    </xf>
    <xf numFmtId="0" fontId="12" fillId="29" borderId="28" xfId="1" applyFont="1" applyFill="1" applyBorder="1" applyAlignment="1">
      <alignment horizontal="center" vertical="center"/>
    </xf>
    <xf numFmtId="0" fontId="12" fillId="32" borderId="31" xfId="1" applyFont="1" applyFill="1" applyBorder="1"/>
    <xf numFmtId="0" fontId="12" fillId="32" borderId="31" xfId="1" applyFont="1" applyFill="1" applyBorder="1"/>
    <xf numFmtId="0" fontId="12" fillId="32" borderId="31" xfId="1" applyFont="1" applyFill="1" applyBorder="1"/>
    <xf numFmtId="0" fontId="12" fillId="33" borderId="32" xfId="1" applyFont="1" applyFill="1" applyBorder="1"/>
    <xf numFmtId="0" fontId="12" fillId="32" borderId="31" xfId="1" applyFont="1" applyFill="1" applyBorder="1"/>
    <xf numFmtId="49" fontId="2" fillId="48" borderId="47" xfId="1" applyNumberFormat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49" fontId="8" fillId="49" borderId="48" xfId="1" applyNumberFormat="1" applyFont="1" applyFill="1" applyBorder="1"/>
    <xf numFmtId="49" fontId="2" fillId="48" borderId="47" xfId="1" applyNumberFormat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49" fontId="4" fillId="50" borderId="49" xfId="1" applyNumberFormat="1" applyFont="1" applyFill="1" applyBorder="1" applyAlignment="1">
      <alignment horizontal="right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8" fillId="53" borderId="52" xfId="1" applyNumberFormat="1" applyFont="1" applyFill="1" applyBorder="1"/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6" borderId="55" xfId="1" applyNumberFormat="1" applyFont="1" applyFill="1" applyBorder="1" applyAlignment="1">
      <alignment horizontal="center" vertical="center" wrapText="1"/>
    </xf>
    <xf numFmtId="49" fontId="17" fillId="57" borderId="56" xfId="1" applyNumberFormat="1" applyFont="1" applyFill="1" applyBorder="1" applyAlignment="1">
      <alignment horizontal="center" vertical="center" wrapText="1"/>
    </xf>
    <xf numFmtId="49" fontId="17" fillId="57" borderId="56" xfId="1" applyNumberFormat="1" applyFont="1" applyFill="1" applyBorder="1" applyAlignment="1">
      <alignment horizontal="center" vertical="center" wrapText="1"/>
    </xf>
    <xf numFmtId="49" fontId="17" fillId="58" borderId="57" xfId="1" applyNumberFormat="1" applyFont="1" applyFill="1" applyBorder="1" applyAlignment="1">
      <alignment horizontal="center" vertical="center" wrapText="1"/>
    </xf>
    <xf numFmtId="49" fontId="17" fillId="59" borderId="58" xfId="1" applyNumberFormat="1" applyFont="1" applyFill="1" applyBorder="1" applyAlignment="1">
      <alignment horizontal="center" vertical="center" wrapText="1"/>
    </xf>
    <xf numFmtId="49" fontId="17" fillId="59" borderId="58" xfId="1" applyNumberFormat="1" applyFont="1" applyFill="1" applyBorder="1" applyAlignment="1">
      <alignment horizontal="center" vertical="center" wrapText="1"/>
    </xf>
    <xf numFmtId="49" fontId="17" fillId="59" borderId="58" xfId="1" applyNumberFormat="1" applyFont="1" applyFill="1" applyBorder="1" applyAlignment="1">
      <alignment horizontal="center" vertical="center" wrapText="1"/>
    </xf>
    <xf numFmtId="49" fontId="17" fillId="56" borderId="55" xfId="1" applyNumberFormat="1" applyFont="1" applyFill="1" applyBorder="1" applyAlignment="1">
      <alignment horizontal="center" vertical="center" wrapText="1"/>
    </xf>
    <xf numFmtId="49" fontId="2" fillId="60" borderId="59" xfId="1" applyNumberFormat="1" applyFont="1" applyFill="1" applyBorder="1" applyAlignment="1">
      <alignment horizontal="left" vertical="center"/>
    </xf>
    <xf numFmtId="179" fontId="2" fillId="199" borderId="60" xfId="1" applyNumberFormat="1" applyFont="1" applyFill="1" applyBorder="1" applyAlignment="1">
      <alignment horizontal="right" vertical="center"/>
    </xf>
    <xf numFmtId="179" fontId="2" fillId="199" borderId="61" xfId="1" applyNumberFormat="1" applyFont="1" applyFill="1" applyBorder="1" applyAlignment="1">
      <alignment horizontal="right" vertical="center"/>
    </xf>
    <xf numFmtId="179" fontId="2" fillId="199" borderId="6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199" borderId="65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60" borderId="59" xfId="1" applyNumberFormat="1" applyFont="1" applyFill="1" applyBorder="1" applyAlignment="1">
      <alignment horizontal="left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8" fillId="49" borderId="48" xfId="1" applyNumberFormat="1" applyFont="1" applyFill="1" applyBorder="1"/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8" fillId="13" borderId="12" xfId="1" applyFont="1" applyFill="1" applyBorder="1"/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5" borderId="4" xfId="1" applyFont="1" applyFill="1" applyBorder="1" applyAlignment="1">
      <alignment vertical="center"/>
    </xf>
    <xf numFmtId="0" fontId="4" fillId="63" borderId="66" xfId="1" applyFont="1" applyFill="1" applyBorder="1" applyAlignment="1">
      <alignment horizontal="right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2" fillId="66" borderId="69" xfId="1" applyNumberFormat="1" applyFont="1" applyFill="1" applyBorder="1" applyAlignment="1">
      <alignment horizontal="right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67" borderId="70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80" fontId="2" fillId="70" borderId="73" xfId="1" applyNumberFormat="1" applyFont="1" applyFill="1" applyBorder="1" applyAlignment="1">
      <alignment horizontal="right" vertical="center"/>
    </xf>
    <xf numFmtId="180" fontId="2" fillId="71" borderId="74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80" fontId="2" fillId="72" borderId="75" xfId="1" applyNumberFormat="1" applyFont="1" applyFill="1" applyBorder="1" applyAlignment="1">
      <alignment horizontal="right" vertical="center"/>
    </xf>
    <xf numFmtId="180" fontId="2" fillId="73" borderId="76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74" borderId="77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80" fontId="2" fillId="77" borderId="80" xfId="1" applyNumberFormat="1" applyFont="1" applyFill="1" applyBorder="1" applyAlignment="1">
      <alignment horizontal="right" vertical="center"/>
    </xf>
    <xf numFmtId="180" fontId="2" fillId="77" borderId="80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80" fontId="2" fillId="77" borderId="80" xfId="1" applyNumberFormat="1" applyFont="1" applyFill="1" applyBorder="1" applyAlignment="1">
      <alignment horizontal="right" vertical="center"/>
    </xf>
    <xf numFmtId="180" fontId="2" fillId="77" borderId="80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9" borderId="82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80" fontId="2" fillId="77" borderId="80" xfId="1" applyNumberFormat="1" applyFont="1" applyFill="1" applyBorder="1" applyAlignment="1">
      <alignment horizontal="right" vertical="center"/>
    </xf>
    <xf numFmtId="49" fontId="2" fillId="80" borderId="83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82" borderId="85" xfId="1" applyNumberFormat="1" applyFont="1" applyFill="1" applyBorder="1" applyAlignment="1">
      <alignment horizontal="center" vertical="center"/>
    </xf>
    <xf numFmtId="49" fontId="2" fillId="83" borderId="86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85" borderId="88" xfId="1" applyNumberFormat="1" applyFont="1" applyFill="1" applyBorder="1" applyAlignment="1">
      <alignment vertical="center"/>
    </xf>
    <xf numFmtId="179" fontId="2" fillId="86" borderId="89" xfId="1" applyNumberFormat="1" applyFont="1" applyFill="1" applyBorder="1" applyAlignment="1">
      <alignment horizontal="right" vertical="center"/>
    </xf>
    <xf numFmtId="179" fontId="2" fillId="86" borderId="89" xfId="1" applyNumberFormat="1" applyFont="1" applyFill="1" applyBorder="1" applyAlignment="1">
      <alignment horizontal="right" vertical="center"/>
    </xf>
    <xf numFmtId="49" fontId="2" fillId="87" borderId="90" xfId="1" applyNumberFormat="1" applyFont="1" applyFill="1" applyBorder="1" applyAlignment="1">
      <alignment horizontal="center" vertical="center"/>
    </xf>
    <xf numFmtId="49" fontId="2" fillId="88" borderId="91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179" fontId="2" fillId="199" borderId="92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89" borderId="93" xfId="1" applyNumberFormat="1" applyFont="1" applyFill="1" applyBorder="1" applyAlignment="1">
      <alignment horizontal="right" vertical="center"/>
    </xf>
    <xf numFmtId="179" fontId="2" fillId="90" borderId="94" xfId="1" applyNumberFormat="1" applyFont="1" applyFill="1" applyBorder="1" applyAlignment="1">
      <alignment horizontal="right" vertical="center"/>
    </xf>
    <xf numFmtId="49" fontId="2" fillId="91" borderId="95" xfId="1" applyNumberFormat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49" fontId="2" fillId="91" borderId="95" xfId="1" applyNumberFormat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89" borderId="93" xfId="1" applyNumberFormat="1" applyFont="1" applyFill="1" applyBorder="1" applyAlignment="1">
      <alignment horizontal="right" vertical="center"/>
    </xf>
    <xf numFmtId="179" fontId="2" fillId="90" borderId="94" xfId="1" applyNumberFormat="1" applyFont="1" applyFill="1" applyBorder="1" applyAlignment="1">
      <alignment horizontal="right" vertical="center"/>
    </xf>
    <xf numFmtId="49" fontId="2" fillId="91" borderId="95" xfId="1" applyNumberFormat="1" applyFont="1" applyFill="1" applyBorder="1" applyAlignment="1">
      <alignment vertical="center" wrapText="1"/>
    </xf>
    <xf numFmtId="179" fontId="2" fillId="81" borderId="84" xfId="1" applyNumberFormat="1" applyFont="1" applyFill="1" applyBorder="1" applyAlignment="1">
      <alignment horizontal="right" vertical="center"/>
    </xf>
    <xf numFmtId="179" fontId="2" fillId="74" borderId="77" xfId="1" applyNumberFormat="1" applyFont="1" applyFill="1" applyBorder="1" applyAlignment="1">
      <alignment horizontal="right" vertical="center"/>
    </xf>
    <xf numFmtId="49" fontId="2" fillId="91" borderId="95" xfId="1" applyNumberFormat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92" borderId="96" xfId="1" applyNumberFormat="1" applyFont="1" applyFill="1" applyBorder="1" applyAlignment="1">
      <alignment vertical="center" wrapText="1"/>
    </xf>
    <xf numFmtId="179" fontId="2" fillId="199" borderId="97" xfId="1" applyNumberFormat="1" applyFont="1" applyFill="1" applyBorder="1" applyAlignment="1">
      <alignment horizontal="right" vertical="center"/>
    </xf>
    <xf numFmtId="179" fontId="2" fillId="199" borderId="98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199" borderId="99" xfId="1" applyNumberFormat="1" applyFont="1" applyFill="1" applyBorder="1" applyAlignment="1">
      <alignment horizontal="right" vertical="center"/>
    </xf>
    <xf numFmtId="49" fontId="2" fillId="93" borderId="100" xfId="1" applyNumberFormat="1" applyFont="1" applyFill="1" applyBorder="1" applyAlignment="1">
      <alignment horizontal="center" vertical="center"/>
    </xf>
    <xf numFmtId="179" fontId="2" fillId="94" borderId="101" xfId="1" applyNumberFormat="1" applyFont="1" applyFill="1" applyBorder="1" applyAlignment="1">
      <alignment horizontal="center" vertical="center"/>
    </xf>
    <xf numFmtId="179" fontId="2" fillId="95" borderId="102" xfId="1" applyNumberFormat="1" applyFont="1" applyFill="1" applyBorder="1" applyAlignment="1">
      <alignment horizontal="center" vertical="center"/>
    </xf>
    <xf numFmtId="49" fontId="2" fillId="96" borderId="103" xfId="1" applyNumberFormat="1" applyFont="1" applyFill="1" applyBorder="1" applyAlignment="1">
      <alignment vertical="center"/>
    </xf>
    <xf numFmtId="49" fontId="2" fillId="96" borderId="103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97" borderId="104" xfId="1" applyNumberFormat="1" applyFont="1" applyFill="1" applyBorder="1" applyAlignment="1">
      <alignment vertical="center"/>
    </xf>
    <xf numFmtId="179" fontId="2" fillId="98" borderId="105" xfId="1" applyNumberFormat="1" applyFont="1" applyFill="1" applyBorder="1" applyAlignment="1">
      <alignment horizontal="right" vertical="center"/>
    </xf>
    <xf numFmtId="179" fontId="2" fillId="98" borderId="105" xfId="1" applyNumberFormat="1" applyFont="1" applyFill="1" applyBorder="1" applyAlignment="1">
      <alignment horizontal="right" vertical="center"/>
    </xf>
    <xf numFmtId="49" fontId="2" fillId="97" borderId="104" xfId="1" applyNumberFormat="1" applyFont="1" applyFill="1" applyBorder="1" applyAlignment="1">
      <alignment vertical="center"/>
    </xf>
    <xf numFmtId="179" fontId="2" fillId="98" borderId="105" xfId="1" applyNumberFormat="1" applyFont="1" applyFill="1" applyBorder="1" applyAlignment="1">
      <alignment horizontal="right" vertical="center"/>
    </xf>
    <xf numFmtId="49" fontId="2" fillId="99" borderId="106" xfId="1" applyNumberFormat="1" applyFont="1" applyFill="1" applyBorder="1" applyAlignment="1">
      <alignment horizontal="right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66" borderId="69" xfId="1" applyNumberFormat="1" applyFont="1" applyFill="1" applyBorder="1" applyAlignment="1">
      <alignment horizontal="right" vertical="center"/>
    </xf>
    <xf numFmtId="49" fontId="2" fillId="66" borderId="69" xfId="1" applyNumberFormat="1" applyFont="1" applyFill="1" applyBorder="1" applyAlignment="1">
      <alignment horizontal="right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2" fillId="100" borderId="107" xfId="1" applyNumberFormat="1" applyFont="1" applyFill="1" applyBorder="1" applyAlignment="1">
      <alignment vertical="center"/>
    </xf>
    <xf numFmtId="179" fontId="2" fillId="101" borderId="108" xfId="1" applyNumberFormat="1" applyFont="1" applyFill="1" applyBorder="1" applyAlignment="1">
      <alignment horizontal="right" vertical="center"/>
    </xf>
    <xf numFmtId="179" fontId="2" fillId="101" borderId="108" xfId="1" applyNumberFormat="1" applyFont="1" applyFill="1" applyBorder="1" applyAlignment="1">
      <alignment horizontal="right" vertical="center"/>
    </xf>
    <xf numFmtId="49" fontId="2" fillId="100" borderId="107" xfId="1" applyNumberFormat="1" applyFont="1" applyFill="1" applyBorder="1" applyAlignment="1">
      <alignment vertical="center"/>
    </xf>
    <xf numFmtId="179" fontId="2" fillId="101" borderId="108" xfId="1" applyNumberFormat="1" applyFont="1" applyFill="1" applyBorder="1" applyAlignment="1">
      <alignment horizontal="right" vertical="center"/>
    </xf>
    <xf numFmtId="179" fontId="2" fillId="101" borderId="108" xfId="1" applyNumberFormat="1" applyFont="1" applyFill="1" applyBorder="1" applyAlignment="1">
      <alignment horizontal="right" vertical="center"/>
    </xf>
    <xf numFmtId="49" fontId="2" fillId="85" borderId="88" xfId="1" applyNumberFormat="1" applyFont="1" applyFill="1" applyBorder="1" applyAlignment="1">
      <alignment vertical="center"/>
    </xf>
    <xf numFmtId="179" fontId="2" fillId="86" borderId="89" xfId="1" applyNumberFormat="1" applyFont="1" applyFill="1" applyBorder="1" applyAlignment="1">
      <alignment horizontal="right" vertical="center"/>
    </xf>
    <xf numFmtId="179" fontId="2" fillId="86" borderId="89" xfId="1" applyNumberFormat="1" applyFont="1" applyFill="1" applyBorder="1" applyAlignment="1">
      <alignment horizontal="right" vertical="center"/>
    </xf>
    <xf numFmtId="49" fontId="2" fillId="100" borderId="107" xfId="1" applyNumberFormat="1" applyFont="1" applyFill="1" applyBorder="1" applyAlignment="1">
      <alignment vertical="center"/>
    </xf>
    <xf numFmtId="179" fontId="2" fillId="86" borderId="89" xfId="1" applyNumberFormat="1" applyFont="1" applyFill="1" applyBorder="1" applyAlignment="1">
      <alignment horizontal="right" vertical="center"/>
    </xf>
    <xf numFmtId="179" fontId="2" fillId="86" borderId="89" xfId="1" applyNumberFormat="1" applyFont="1" applyFill="1" applyBorder="1" applyAlignment="1">
      <alignment horizontal="right" vertical="center"/>
    </xf>
    <xf numFmtId="49" fontId="2" fillId="102" borderId="109" xfId="1" applyNumberFormat="1" applyFont="1" applyFill="1" applyBorder="1" applyAlignment="1">
      <alignment vertical="center"/>
    </xf>
    <xf numFmtId="179" fontId="2" fillId="103" borderId="110" xfId="1" applyNumberFormat="1" applyFont="1" applyFill="1" applyBorder="1" applyAlignment="1">
      <alignment horizontal="right" vertical="center"/>
    </xf>
    <xf numFmtId="179" fontId="2" fillId="103" borderId="110" xfId="1" applyNumberFormat="1" applyFont="1" applyFill="1" applyBorder="1" applyAlignment="1">
      <alignment horizontal="right" vertical="center"/>
    </xf>
    <xf numFmtId="49" fontId="2" fillId="100" borderId="107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00" borderId="107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00" borderId="107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85" borderId="88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5" borderId="112" xfId="1" applyNumberFormat="1" applyFont="1" applyFill="1" applyBorder="1" applyAlignment="1">
      <alignment horizontal="center" vertical="center"/>
    </xf>
    <xf numFmtId="49" fontId="4" fillId="105" borderId="112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106" borderId="113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85" borderId="88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06" borderId="113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199" borderId="114" xfId="1" applyNumberFormat="1" applyFont="1" applyFill="1" applyBorder="1" applyAlignment="1">
      <alignment horizontal="right" vertical="center"/>
    </xf>
    <xf numFmtId="49" fontId="2" fillId="100" borderId="107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7" borderId="115" xfId="1" applyNumberFormat="1" applyFont="1" applyFill="1" applyBorder="1" applyAlignment="1">
      <alignment horizontal="center" vertical="center"/>
    </xf>
    <xf numFmtId="49" fontId="2" fillId="85" borderId="88" xfId="1" applyNumberFormat="1" applyFont="1" applyFill="1" applyBorder="1" applyAlignment="1">
      <alignment vertical="center"/>
    </xf>
    <xf numFmtId="49" fontId="2" fillId="100" borderId="107" xfId="1" applyNumberFormat="1" applyFont="1" applyFill="1" applyBorder="1" applyAlignment="1">
      <alignment vertical="center"/>
    </xf>
    <xf numFmtId="179" fontId="2" fillId="101" borderId="108" xfId="1" applyNumberFormat="1" applyFont="1" applyFill="1" applyBorder="1" applyAlignment="1">
      <alignment horizontal="right" vertical="center"/>
    </xf>
    <xf numFmtId="179" fontId="2" fillId="199" borderId="116" xfId="1" applyNumberFormat="1" applyFont="1" applyFill="1" applyBorder="1" applyAlignment="1">
      <alignment horizontal="right" vertical="center"/>
    </xf>
    <xf numFmtId="49" fontId="2" fillId="106" borderId="113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93" borderId="100" xfId="1" applyNumberFormat="1" applyFont="1" applyFill="1" applyBorder="1" applyAlignment="1">
      <alignment horizontal="center" vertical="center"/>
    </xf>
    <xf numFmtId="49" fontId="18" fillId="108" borderId="117" xfId="1" applyNumberFormat="1" applyFont="1" applyFill="1" applyBorder="1"/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vertical="center"/>
    </xf>
    <xf numFmtId="49" fontId="19" fillId="110" borderId="119" xfId="1" applyNumberFormat="1" applyFont="1" applyFill="1" applyBorder="1" applyAlignment="1">
      <alignment horizontal="center" vertical="center"/>
    </xf>
    <xf numFmtId="49" fontId="19" fillId="110" borderId="119" xfId="1" applyNumberFormat="1" applyFont="1" applyFill="1" applyBorder="1" applyAlignment="1">
      <alignment horizontal="center" vertical="center"/>
    </xf>
    <xf numFmtId="49" fontId="19" fillId="110" borderId="119" xfId="1" applyNumberFormat="1" applyFont="1" applyFill="1" applyBorder="1" applyAlignment="1">
      <alignment horizontal="center" vertical="center"/>
    </xf>
    <xf numFmtId="49" fontId="19" fillId="110" borderId="119" xfId="1" applyNumberFormat="1" applyFont="1" applyFill="1" applyBorder="1" applyAlignment="1">
      <alignment horizontal="center" vertical="center"/>
    </xf>
    <xf numFmtId="49" fontId="2" fillId="111" borderId="120" xfId="1" applyNumberFormat="1" applyFont="1" applyFill="1" applyBorder="1" applyAlignment="1">
      <alignment horizontal="center"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66" borderId="69" xfId="1" applyNumberFormat="1" applyFont="1" applyFill="1" applyBorder="1" applyAlignment="1">
      <alignment horizontal="right" vertical="center"/>
    </xf>
    <xf numFmtId="49" fontId="2" fillId="66" borderId="69" xfId="1" applyNumberFormat="1" applyFont="1" applyFill="1" applyBorder="1" applyAlignment="1">
      <alignment horizontal="right" vertical="center"/>
    </xf>
    <xf numFmtId="49" fontId="2" fillId="112" borderId="121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49" fontId="2" fillId="112" borderId="121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49" fontId="2" fillId="115" borderId="124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49" fontId="2" fillId="112" borderId="121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49" fontId="2" fillId="88" borderId="91" xfId="1" applyNumberFormat="1" applyFont="1" applyFill="1" applyBorder="1" applyAlignment="1">
      <alignment horizontal="center" vertical="center"/>
    </xf>
    <xf numFmtId="180" fontId="2" fillId="116" borderId="125" xfId="1" applyNumberFormat="1" applyFont="1" applyFill="1" applyBorder="1" applyAlignment="1">
      <alignment horizontal="center" vertical="center"/>
    </xf>
    <xf numFmtId="180" fontId="2" fillId="116" borderId="125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8" borderId="127" xfId="1" applyNumberFormat="1" applyFont="1" applyFill="1" applyBorder="1" applyAlignment="1">
      <alignment horizontal="center" vertical="center"/>
    </xf>
    <xf numFmtId="49" fontId="2" fillId="119" borderId="128" xfId="1" applyNumberFormat="1" applyFont="1" applyFill="1" applyBorder="1" applyAlignment="1">
      <alignment horizontal="lef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8" borderId="127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8" borderId="127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vertical="center"/>
    </xf>
    <xf numFmtId="179" fontId="2" fillId="90" borderId="94" xfId="1" applyNumberFormat="1" applyFont="1" applyFill="1" applyBorder="1" applyAlignment="1">
      <alignment horizontal="right" vertical="center"/>
    </xf>
    <xf numFmtId="179" fontId="2" fillId="90" borderId="94" xfId="1" applyNumberFormat="1" applyFont="1" applyFill="1" applyBorder="1" applyAlignment="1">
      <alignment horizontal="right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7" borderId="126" xfId="1" applyNumberFormat="1" applyFont="1" applyFill="1" applyBorder="1" applyAlignment="1">
      <alignment horizontal="center" vertical="center"/>
    </xf>
    <xf numFmtId="49" fontId="2" fillId="118" borderId="127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113" borderId="122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79" fontId="2" fillId="90" borderId="94" xfId="1" applyNumberFormat="1" applyFont="1" applyFill="1" applyBorder="1" applyAlignment="1">
      <alignment horizontal="right" vertical="center"/>
    </xf>
    <xf numFmtId="179" fontId="2" fillId="120" borderId="129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79" fontId="2" fillId="90" borderId="94" xfId="1" applyNumberFormat="1" applyFont="1" applyFill="1" applyBorder="1" applyAlignment="1">
      <alignment horizontal="right" vertical="center"/>
    </xf>
    <xf numFmtId="179" fontId="2" fillId="120" borderId="129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2" borderId="131" xfId="1" applyNumberFormat="1" applyFont="1" applyFill="1" applyBorder="1" applyAlignment="1">
      <alignment horizontal="center" vertical="center"/>
    </xf>
    <xf numFmtId="49" fontId="2" fillId="123" borderId="132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vertical="center"/>
    </xf>
    <xf numFmtId="179" fontId="2" fillId="120" borderId="129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48" borderId="47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124" borderId="133" xfId="1" applyFont="1" applyFill="1" applyBorder="1" applyAlignment="1">
      <alignment horizontal="right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2" fillId="65" borderId="68" xfId="1" applyNumberFormat="1" applyFont="1" applyFill="1" applyBorder="1" applyAlignment="1">
      <alignment horizontal="right"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17" fillId="131" borderId="140" xfId="1" applyNumberFormat="1" applyFont="1" applyFill="1" applyBorder="1" applyAlignment="1">
      <alignment horizontal="center" vertical="center"/>
    </xf>
    <xf numFmtId="49" fontId="17" fillId="132" borderId="141" xfId="1" applyNumberFormat="1" applyFont="1" applyFill="1" applyBorder="1" applyAlignment="1">
      <alignment horizontal="center" vertical="center" wrapText="1"/>
    </xf>
    <xf numFmtId="49" fontId="17" fillId="132" borderId="141" xfId="1" applyNumberFormat="1" applyFont="1" applyFill="1" applyBorder="1" applyAlignment="1">
      <alignment horizontal="center" vertical="center" wrapText="1"/>
    </xf>
    <xf numFmtId="49" fontId="17" fillId="131" borderId="140" xfId="1" applyNumberFormat="1" applyFont="1" applyFill="1" applyBorder="1" applyAlignment="1">
      <alignment horizontal="center" vertical="center"/>
    </xf>
    <xf numFmtId="49" fontId="17" fillId="132" borderId="141" xfId="1" applyNumberFormat="1" applyFont="1" applyFill="1" applyBorder="1" applyAlignment="1">
      <alignment horizontal="center" vertical="center" wrapText="1"/>
    </xf>
    <xf numFmtId="49" fontId="17" fillId="132" borderId="141" xfId="1" applyNumberFormat="1" applyFont="1" applyFill="1" applyBorder="1" applyAlignment="1">
      <alignment horizontal="center" vertical="center" wrapText="1"/>
    </xf>
    <xf numFmtId="49" fontId="2" fillId="96" borderId="103" xfId="1" applyNumberFormat="1" applyFont="1" applyFill="1" applyBorder="1" applyAlignment="1">
      <alignment vertical="center"/>
    </xf>
    <xf numFmtId="49" fontId="4" fillId="133" borderId="142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96" borderId="103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0" fontId="4" fillId="134" borderId="143" xfId="1" applyFont="1" applyFill="1" applyBorder="1" applyAlignment="1">
      <alignment horizontal="lef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96" borderId="103" xfId="1" applyNumberFormat="1" applyFont="1" applyFill="1" applyBorder="1" applyAlignment="1">
      <alignment vertical="center"/>
    </xf>
    <xf numFmtId="49" fontId="2" fillId="96" borderId="103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49" fontId="2" fillId="96" borderId="103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57" borderId="56" xfId="1" applyNumberFormat="1" applyFont="1" applyFill="1" applyBorder="1" applyAlignment="1">
      <alignment horizontal="center" vertical="center" wrapText="1"/>
    </xf>
    <xf numFmtId="49" fontId="17" fillId="57" borderId="56" xfId="1" applyNumberFormat="1" applyFont="1" applyFill="1" applyBorder="1" applyAlignment="1">
      <alignment horizontal="center" vertical="center" wrapText="1"/>
    </xf>
    <xf numFmtId="49" fontId="17" fillId="68" borderId="71" xfId="1" applyNumberFormat="1" applyFont="1" applyFill="1" applyBorder="1" applyAlignment="1">
      <alignment horizontal="center" vertical="center"/>
    </xf>
    <xf numFmtId="49" fontId="17" fillId="57" borderId="56" xfId="1" applyNumberFormat="1" applyFont="1" applyFill="1" applyBorder="1" applyAlignment="1">
      <alignment horizontal="center" vertical="center" wrapText="1"/>
    </xf>
    <xf numFmtId="49" fontId="17" fillId="57" borderId="56" xfId="1" applyNumberFormat="1" applyFont="1" applyFill="1" applyBorder="1" applyAlignment="1">
      <alignment horizontal="center" vertical="center" wrapText="1"/>
    </xf>
    <xf numFmtId="49" fontId="2" fillId="115" borderId="124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79" borderId="82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6" borderId="145" xfId="1" applyNumberFormat="1" applyFont="1" applyFill="1" applyBorder="1" applyAlignment="1">
      <alignment horizontal="lef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115" borderId="124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vertical="center"/>
    </xf>
    <xf numFmtId="49" fontId="2" fillId="137" borderId="146" xfId="1" applyNumberFormat="1" applyFont="1" applyFill="1" applyBorder="1" applyAlignment="1">
      <alignment horizontal="center" vertical="center"/>
    </xf>
    <xf numFmtId="0" fontId="2" fillId="138" borderId="147" xfId="1" applyFont="1" applyFill="1" applyBorder="1"/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24" borderId="133" xfId="1" applyFont="1" applyFill="1" applyBorder="1" applyAlignment="1">
      <alignment horizontal="right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2" fillId="140" borderId="149" xfId="1" applyNumberFormat="1" applyFont="1" applyFill="1" applyBorder="1"/>
    <xf numFmtId="49" fontId="17" fillId="64" borderId="67" xfId="1" applyNumberFormat="1" applyFont="1" applyFill="1" applyBorder="1" applyAlignment="1">
      <alignment horizontal="center" vertical="center"/>
    </xf>
    <xf numFmtId="49" fontId="17" fillId="141" borderId="150" xfId="1" applyNumberFormat="1" applyFont="1" applyFill="1" applyBorder="1" applyAlignment="1">
      <alignment horizontal="left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2" fillId="65" borderId="68" xfId="1" applyNumberFormat="1" applyFont="1" applyFill="1" applyBorder="1" applyAlignment="1">
      <alignment horizontal="right"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142" borderId="151" xfId="1" applyNumberFormat="1" applyFont="1" applyFill="1" applyBorder="1" applyAlignment="1">
      <alignment horizontal="left" vertical="center"/>
    </xf>
    <xf numFmtId="49" fontId="2" fillId="51" borderId="50" xfId="1" applyNumberFormat="1" applyFont="1" applyFill="1" applyBorder="1" applyAlignment="1">
      <alignment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43" borderId="152" xfId="1" applyNumberFormat="1" applyFont="1" applyFill="1" applyBorder="1" applyAlignment="1">
      <alignment vertical="center" shrinkToFit="1"/>
    </xf>
    <xf numFmtId="49" fontId="2" fillId="61" borderId="63" xfId="1" applyNumberFormat="1" applyFont="1" applyFill="1" applyBorder="1" applyAlignment="1">
      <alignment horizontal="left" vertical="center"/>
    </xf>
    <xf numFmtId="49" fontId="2" fillId="143" borderId="152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44" borderId="153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45" borderId="154" xfId="1" applyNumberFormat="1" applyFont="1" applyFill="1" applyBorder="1" applyAlignment="1">
      <alignment vertical="center" shrinkToFit="1"/>
    </xf>
    <xf numFmtId="49" fontId="2" fillId="61" borderId="63" xfId="1" applyNumberFormat="1" applyFont="1" applyFill="1" applyBorder="1" applyAlignment="1">
      <alignment horizontal="left" vertical="center"/>
    </xf>
    <xf numFmtId="49" fontId="4" fillId="107" borderId="115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146" borderId="155" xfId="1" applyNumberFormat="1" applyFont="1" applyFill="1" applyBorder="1" applyAlignment="1">
      <alignment vertical="center" shrinkToFit="1"/>
    </xf>
    <xf numFmtId="179" fontId="2" fillId="69" borderId="72" xfId="1" applyNumberFormat="1" applyFont="1" applyFill="1" applyBorder="1" applyAlignment="1">
      <alignment horizontal="right" vertical="center"/>
    </xf>
    <xf numFmtId="49" fontId="2" fillId="61" borderId="63" xfId="1" applyNumberFormat="1" applyFont="1" applyFill="1" applyBorder="1" applyAlignment="1">
      <alignment horizontal="left" vertical="center"/>
    </xf>
    <xf numFmtId="49" fontId="2" fillId="147" borderId="156" xfId="1" applyNumberFormat="1" applyFont="1" applyFill="1" applyBorder="1" applyAlignment="1">
      <alignment horizontal="center" vertical="center" shrinkToFit="1"/>
    </xf>
    <xf numFmtId="49" fontId="2" fillId="147" borderId="156" xfId="1" applyNumberFormat="1" applyFont="1" applyFill="1" applyBorder="1" applyAlignment="1">
      <alignment horizontal="center" vertical="center" shrinkToFit="1"/>
    </xf>
    <xf numFmtId="49" fontId="2" fillId="148" borderId="157" xfId="1" applyNumberFormat="1" applyFont="1" applyFill="1" applyBorder="1" applyAlignment="1">
      <alignment horizontal="center" vertical="center"/>
    </xf>
    <xf numFmtId="0" fontId="2" fillId="149" borderId="158" xfId="1" applyFont="1" applyFill="1" applyBorder="1"/>
    <xf numFmtId="0" fontId="2" fillId="149" borderId="158" xfId="1" applyFont="1" applyFill="1" applyBorder="1"/>
    <xf numFmtId="0" fontId="2" fillId="150" borderId="159" xfId="1" applyFont="1" applyFill="1" applyBorder="1" applyAlignment="1">
      <alignment horizontal="left"/>
    </xf>
    <xf numFmtId="0" fontId="2" fillId="149" borderId="158" xfId="1" applyFont="1" applyFill="1" applyBorder="1"/>
    <xf numFmtId="0" fontId="2" fillId="124" borderId="133" xfId="1" applyFont="1" applyFill="1" applyBorder="1" applyAlignment="1">
      <alignment horizontal="right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17" fillId="64" borderId="67" xfId="1" applyNumberFormat="1" applyFont="1" applyFill="1" applyBorder="1" applyAlignment="1">
      <alignment horizontal="center"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2" fillId="78" borderId="81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1" borderId="160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0" fontId="4" fillId="152" borderId="161" xfId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0" fontId="4" fillId="152" borderId="161" xfId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0" fontId="4" fillId="152" borderId="161" xfId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89" borderId="93" xfId="1" applyNumberFormat="1" applyFont="1" applyFill="1" applyBorder="1" applyAlignment="1">
      <alignment horizontal="right" vertical="center"/>
    </xf>
    <xf numFmtId="0" fontId="4" fillId="153" borderId="162" xfId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85" borderId="88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4" borderId="163" xfId="1" applyNumberFormat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5" borderId="1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6" borderId="165" xfId="1" applyNumberFormat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157" borderId="166" xfId="1" applyNumberFormat="1" applyFont="1" applyFill="1" applyBorder="1" applyAlignment="1">
      <alignment horizontal="center" vertical="center"/>
    </xf>
    <xf numFmtId="179" fontId="2" fillId="94" borderId="101" xfId="1" applyNumberFormat="1" applyFont="1" applyFill="1" applyBorder="1" applyAlignment="1">
      <alignment horizontal="center" vertical="center"/>
    </xf>
    <xf numFmtId="179" fontId="2" fillId="94" borderId="101" xfId="1" applyNumberFormat="1" applyFont="1" applyFill="1" applyBorder="1" applyAlignment="1">
      <alignment horizontal="center" vertical="center"/>
    </xf>
    <xf numFmtId="49" fontId="2" fillId="85" borderId="88" xfId="1" applyNumberFormat="1" applyFont="1" applyFill="1" applyBorder="1" applyAlignment="1">
      <alignment vertical="center"/>
    </xf>
    <xf numFmtId="49" fontId="2" fillId="155" borderId="1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8" borderId="167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158" borderId="167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49" fontId="2" fillId="158" borderId="167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57" borderId="166" xfId="1" applyNumberFormat="1" applyFont="1" applyFill="1" applyBorder="1" applyAlignment="1">
      <alignment horizontal="center" vertical="center"/>
    </xf>
    <xf numFmtId="49" fontId="2" fillId="158" borderId="167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158" borderId="167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59" borderId="168" xfId="1" applyNumberFormat="1" applyFont="1" applyFill="1" applyBorder="1" applyAlignment="1">
      <alignment horizontal="center" vertical="center"/>
    </xf>
    <xf numFmtId="49" fontId="2" fillId="48" borderId="47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49" fontId="2" fillId="48" borderId="47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vertical="center"/>
    </xf>
    <xf numFmtId="49" fontId="2" fillId="111" borderId="120" xfId="1" applyNumberFormat="1" applyFont="1" applyFill="1" applyBorder="1" applyAlignment="1">
      <alignment horizontal="center" vertical="center"/>
    </xf>
    <xf numFmtId="49" fontId="2" fillId="111" borderId="120" xfId="1" applyNumberFormat="1" applyFont="1" applyFill="1" applyBorder="1" applyAlignment="1">
      <alignment horizontal="center" vertical="center"/>
    </xf>
    <xf numFmtId="49" fontId="2" fillId="111" borderId="120" xfId="1" applyNumberFormat="1" applyFont="1" applyFill="1" applyBorder="1" applyAlignment="1">
      <alignment horizontal="center" vertical="center"/>
    </xf>
    <xf numFmtId="49" fontId="2" fillId="111" borderId="120" xfId="1" applyNumberFormat="1" applyFont="1" applyFill="1" applyBorder="1" applyAlignment="1">
      <alignment horizontal="center"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8" borderId="167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60" borderId="169" xfId="1" applyNumberFormat="1" applyFont="1" applyFill="1" applyBorder="1" applyAlignment="1">
      <alignment vertical="center" wrapText="1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8" borderId="167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8" borderId="167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158" borderId="167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151" borderId="160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83" borderId="86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161" borderId="170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83" borderId="86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80" borderId="83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83" borderId="86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162" borderId="171" xfId="1" applyNumberFormat="1" applyFont="1" applyFill="1" applyBorder="1" applyAlignment="1">
      <alignment horizontal="left"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85" borderId="88" xfId="1" applyNumberFormat="1" applyFont="1" applyFill="1" applyBorder="1" applyAlignment="1">
      <alignment vertical="center"/>
    </xf>
    <xf numFmtId="49" fontId="2" fillId="85" borderId="88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69" borderId="72" xfId="1" applyNumberFormat="1" applyFont="1" applyFill="1" applyBorder="1" applyAlignment="1">
      <alignment horizontal="right" vertical="center"/>
    </xf>
    <xf numFmtId="179" fontId="2" fillId="69" borderId="72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49" fontId="2" fillId="137" borderId="146" xfId="1" applyNumberFormat="1" applyFont="1" applyFill="1" applyBorder="1" applyAlignment="1">
      <alignment horizontal="center" vertical="center"/>
    </xf>
    <xf numFmtId="49" fontId="4" fillId="105" borderId="112" xfId="1" applyNumberFormat="1" applyFont="1" applyFill="1" applyBorder="1" applyAlignment="1">
      <alignment horizontal="center" vertical="center"/>
    </xf>
    <xf numFmtId="49" fontId="4" fillId="107" borderId="115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62" borderId="64" xfId="1" applyNumberFormat="1" applyFont="1" applyFill="1" applyBorder="1" applyAlignment="1">
      <alignment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9" borderId="8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5" borderId="174" xfId="1" applyFont="1" applyFill="1" applyBorder="1" applyAlignment="1">
      <alignment horizontal="right" vertical="center"/>
    </xf>
    <xf numFmtId="0" fontId="14" fillId="164" borderId="173" xfId="1" applyFont="1" applyFill="1" applyBorder="1" applyAlignment="1">
      <alignment vertical="center"/>
    </xf>
    <xf numFmtId="0" fontId="14" fillId="165" borderId="174" xfId="1" applyFont="1" applyFill="1" applyBorder="1" applyAlignment="1">
      <alignment horizontal="right" vertical="center"/>
    </xf>
    <xf numFmtId="49" fontId="14" fillId="166" borderId="175" xfId="1" applyNumberFormat="1" applyFont="1" applyFill="1" applyBorder="1" applyAlignment="1">
      <alignment horizontal="left" vertical="center" wrapText="1"/>
    </xf>
    <xf numFmtId="0" fontId="14" fillId="167" borderId="176" xfId="1" applyFont="1" applyFill="1" applyBorder="1" applyAlignment="1">
      <alignment vertical="center"/>
    </xf>
    <xf numFmtId="0" fontId="14" fillId="167" borderId="176" xfId="1" applyFont="1" applyFill="1" applyBorder="1" applyAlignment="1">
      <alignment vertical="center"/>
    </xf>
    <xf numFmtId="0" fontId="14" fillId="167" borderId="176" xfId="1" applyFont="1" applyFill="1" applyBorder="1" applyAlignment="1">
      <alignment vertical="center"/>
    </xf>
    <xf numFmtId="0" fontId="14" fillId="167" borderId="176" xfId="1" applyFont="1" applyFill="1" applyBorder="1" applyAlignment="1">
      <alignment vertical="center"/>
    </xf>
    <xf numFmtId="0" fontId="14" fillId="167" borderId="176" xfId="1" applyFont="1" applyFill="1" applyBorder="1" applyAlignment="1">
      <alignment vertical="center"/>
    </xf>
    <xf numFmtId="0" fontId="14" fillId="168" borderId="177" xfId="1" applyFont="1" applyFill="1" applyBorder="1" applyAlignment="1">
      <alignment horizontal="right" vertical="center"/>
    </xf>
    <xf numFmtId="0" fontId="14" fillId="167" borderId="176" xfId="1" applyFont="1" applyFill="1" applyBorder="1" applyAlignment="1">
      <alignment vertical="center"/>
    </xf>
    <xf numFmtId="0" fontId="14" fillId="168" borderId="177" xfId="1" applyFont="1" applyFill="1" applyBorder="1" applyAlignment="1">
      <alignment horizontal="right" vertical="center"/>
    </xf>
    <xf numFmtId="0" fontId="21" fillId="169" borderId="178" xfId="1" applyFont="1" applyFill="1" applyBorder="1" applyAlignment="1">
      <alignment horizontal="center" vertical="center"/>
    </xf>
    <xf numFmtId="0" fontId="21" fillId="169" borderId="178" xfId="1" applyFont="1" applyFill="1" applyBorder="1" applyAlignment="1">
      <alignment horizontal="center" vertical="center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14" fillId="171" borderId="180" xfId="1" applyFont="1" applyFill="1" applyBorder="1" applyAlignment="1">
      <alignment horizontal="left" vertical="center"/>
    </xf>
    <xf numFmtId="179" fontId="14" fillId="200" borderId="181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0" fontId="21" fillId="174" borderId="184" xfId="1" applyFont="1" applyFill="1" applyBorder="1" applyAlignment="1">
      <alignment vertical="center"/>
    </xf>
    <xf numFmtId="179" fontId="14" fillId="200" borderId="185" xfId="1" applyNumberFormat="1" applyFont="1" applyFill="1" applyBorder="1" applyAlignment="1">
      <alignment horizontal="center" vertical="center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74" borderId="184" xfId="1" applyFont="1" applyFill="1" applyBorder="1" applyAlignment="1">
      <alignment vertical="center"/>
    </xf>
    <xf numFmtId="179" fontId="14" fillId="175" borderId="186" xfId="1" applyNumberFormat="1" applyFont="1" applyFill="1" applyBorder="1" applyAlignment="1">
      <alignment horizontal="right" vertical="center" wrapText="1"/>
    </xf>
    <xf numFmtId="179" fontId="14" fillId="175" borderId="186" xfId="1" applyNumberFormat="1" applyFont="1" applyFill="1" applyBorder="1" applyAlignment="1">
      <alignment horizontal="right" vertical="center" wrapText="1"/>
    </xf>
    <xf numFmtId="179" fontId="14" fillId="175" borderId="186" xfId="1" applyNumberFormat="1" applyFont="1" applyFill="1" applyBorder="1" applyAlignment="1">
      <alignment horizontal="right" vertical="center" wrapText="1"/>
    </xf>
    <xf numFmtId="179" fontId="14" fillId="175" borderId="186" xfId="1" applyNumberFormat="1" applyFont="1" applyFill="1" applyBorder="1" applyAlignment="1">
      <alignment horizontal="right" vertical="center" wrapText="1"/>
    </xf>
    <xf numFmtId="179" fontId="14" fillId="175" borderId="186" xfId="1" applyNumberFormat="1" applyFont="1" applyFill="1" applyBorder="1" applyAlignment="1">
      <alignment horizontal="right" vertical="center" wrapText="1"/>
    </xf>
    <xf numFmtId="179" fontId="14" fillId="175" borderId="186" xfId="1" applyNumberFormat="1" applyFont="1" applyFill="1" applyBorder="1" applyAlignment="1">
      <alignment horizontal="right" vertical="center" wrapText="1"/>
    </xf>
    <xf numFmtId="179" fontId="14" fillId="175" borderId="186" xfId="1" applyNumberFormat="1" applyFont="1" applyFill="1" applyBorder="1" applyAlignment="1">
      <alignment horizontal="right" vertical="center" wrapText="1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4" borderId="173" xfId="1" applyFont="1" applyFill="1" applyBorder="1" applyAlignment="1">
      <alignment vertical="center"/>
    </xf>
    <xf numFmtId="0" fontId="14" fillId="165" borderId="174" xfId="1" applyFont="1" applyFill="1" applyBorder="1" applyAlignment="1">
      <alignment horizontal="right" vertical="center"/>
    </xf>
    <xf numFmtId="0" fontId="14" fillId="164" borderId="173" xfId="1" applyFont="1" applyFill="1" applyBorder="1" applyAlignment="1">
      <alignment vertical="center"/>
    </xf>
    <xf numFmtId="0" fontId="14" fillId="165" borderId="174" xfId="1" applyFont="1" applyFill="1" applyBorder="1" applyAlignment="1">
      <alignment horizontal="right" vertical="center"/>
    </xf>
    <xf numFmtId="49" fontId="14" fillId="166" borderId="175" xfId="1" applyNumberFormat="1" applyFont="1" applyFill="1" applyBorder="1" applyAlignment="1">
      <alignment horizontal="left" vertical="center" wrapText="1"/>
    </xf>
    <xf numFmtId="0" fontId="14" fillId="168" borderId="177" xfId="1" applyFont="1" applyFill="1" applyBorder="1" applyAlignment="1">
      <alignment horizontal="right" vertical="center"/>
    </xf>
    <xf numFmtId="0" fontId="21" fillId="169" borderId="178" xfId="1" applyFont="1" applyFill="1" applyBorder="1" applyAlignment="1">
      <alignment horizontal="center" vertical="center"/>
    </xf>
    <xf numFmtId="0" fontId="21" fillId="170" borderId="179" xfId="1" applyFont="1" applyFill="1" applyBorder="1" applyAlignment="1">
      <alignment horizontal="center" vertical="center" wrapText="1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22" fillId="176" borderId="187" xfId="1" applyFont="1" applyFill="1" applyBorder="1"/>
    <xf numFmtId="0" fontId="14" fillId="165" borderId="174" xfId="1" applyFont="1" applyFill="1" applyBorder="1" applyAlignment="1">
      <alignment horizontal="right" vertical="center"/>
    </xf>
    <xf numFmtId="0" fontId="14" fillId="167" borderId="176" xfId="1" applyFont="1" applyFill="1" applyBorder="1" applyAlignment="1">
      <alignment vertical="center"/>
    </xf>
    <xf numFmtId="0" fontId="14" fillId="178" borderId="189" xfId="1" applyFont="1" applyFill="1" applyBorder="1" applyAlignment="1">
      <alignment horizontal="center" vertical="center" wrapText="1"/>
    </xf>
    <xf numFmtId="0" fontId="14" fillId="178" borderId="189" xfId="1" applyFont="1" applyFill="1" applyBorder="1" applyAlignment="1">
      <alignment horizontal="center" vertical="center" wrapText="1"/>
    </xf>
    <xf numFmtId="0" fontId="14" fillId="179" borderId="190" xfId="1" applyFont="1" applyFill="1" applyBorder="1" applyAlignment="1">
      <alignment vertical="center" wrapText="1"/>
    </xf>
    <xf numFmtId="0" fontId="14" fillId="179" borderId="190" xfId="1" applyFont="1" applyFill="1" applyBorder="1" applyAlignment="1">
      <alignment vertical="center" wrapText="1"/>
    </xf>
    <xf numFmtId="0" fontId="14" fillId="179" borderId="190" xfId="1" applyFont="1" applyFill="1" applyBorder="1" applyAlignment="1">
      <alignment vertical="center" wrapText="1"/>
    </xf>
    <xf numFmtId="0" fontId="14" fillId="179" borderId="190" xfId="1" applyFont="1" applyFill="1" applyBorder="1" applyAlignment="1">
      <alignment vertical="center" wrapText="1"/>
    </xf>
    <xf numFmtId="0" fontId="14" fillId="168" borderId="177" xfId="1" applyFont="1" applyFill="1" applyBorder="1" applyAlignment="1">
      <alignment horizontal="right" vertical="center"/>
    </xf>
    <xf numFmtId="0" fontId="21" fillId="170" borderId="179" xfId="1" applyFont="1" applyFill="1" applyBorder="1" applyAlignment="1">
      <alignment horizontal="center" vertical="center" wrapText="1"/>
    </xf>
    <xf numFmtId="0" fontId="21" fillId="170" borderId="179" xfId="1" applyFont="1" applyFill="1" applyBorder="1" applyAlignment="1">
      <alignment horizontal="center" vertical="center" wrapText="1"/>
    </xf>
    <xf numFmtId="0" fontId="21" fillId="169" borderId="178" xfId="1" applyFont="1" applyFill="1" applyBorder="1" applyAlignment="1">
      <alignment horizontal="center" vertical="center"/>
    </xf>
    <xf numFmtId="0" fontId="21" fillId="169" borderId="178" xfId="1" applyFont="1" applyFill="1" applyBorder="1" applyAlignment="1">
      <alignment horizontal="center" vertical="center"/>
    </xf>
    <xf numFmtId="0" fontId="21" fillId="169" borderId="178" xfId="1" applyFont="1" applyFill="1" applyBorder="1" applyAlignment="1">
      <alignment horizontal="center" vertical="center"/>
    </xf>
    <xf numFmtId="0" fontId="21" fillId="169" borderId="178" xfId="1" applyFont="1" applyFill="1" applyBorder="1" applyAlignment="1">
      <alignment horizontal="center" vertical="center"/>
    </xf>
    <xf numFmtId="0" fontId="21" fillId="169" borderId="178" xfId="1" applyFont="1" applyFill="1" applyBorder="1" applyAlignment="1">
      <alignment horizontal="center" vertical="center"/>
    </xf>
    <xf numFmtId="0" fontId="21" fillId="169" borderId="178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7" fontId="14" fillId="200" borderId="19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71" borderId="180" xfId="1" applyFont="1" applyFill="1" applyBorder="1" applyAlignment="1">
      <alignment horizontal="left" vertical="center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72" borderId="182" xfId="1" applyFont="1" applyFill="1" applyBorder="1" applyAlignment="1">
      <alignment vertical="center"/>
    </xf>
    <xf numFmtId="0" fontId="14" fillId="181" borderId="192" xfId="1" applyFont="1" applyFill="1" applyBorder="1" applyAlignment="1">
      <alignment horizontal="center" vertical="center"/>
    </xf>
    <xf numFmtId="179" fontId="14" fillId="173" borderId="183" xfId="1" applyNumberFormat="1" applyFont="1" applyFill="1" applyBorder="1" applyAlignment="1">
      <alignment horizontal="right" vertical="center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81" borderId="192" xfId="1" applyFont="1" applyFill="1" applyBorder="1" applyAlignment="1">
      <alignment horizontal="center" vertical="center"/>
    </xf>
    <xf numFmtId="0" fontId="14" fillId="171" borderId="180" xfId="1" applyFont="1" applyFill="1" applyBorder="1" applyAlignment="1">
      <alignment horizontal="left" vertical="center"/>
    </xf>
    <xf numFmtId="0" fontId="14" fillId="181" borderId="192" xfId="1" applyFont="1" applyFill="1" applyBorder="1" applyAlignment="1">
      <alignment horizontal="center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2" borderId="194" xfId="1" applyFont="1" applyFill="1" applyBorder="1" applyAlignment="1">
      <alignment horizontal="center" vertical="center" wrapText="1"/>
    </xf>
    <xf numFmtId="179" fontId="14" fillId="173" borderId="183" xfId="1" applyNumberFormat="1" applyFont="1" applyFill="1" applyBorder="1" applyAlignment="1">
      <alignment horizontal="right" vertical="center"/>
    </xf>
    <xf numFmtId="0" fontId="14" fillId="180" borderId="191" xfId="1" applyFont="1" applyFill="1" applyBorder="1" applyAlignment="1">
      <alignment horizontal="left" vertical="center" wrapText="1"/>
    </xf>
    <xf numFmtId="0" fontId="14" fillId="181" borderId="192" xfId="1" applyFont="1" applyFill="1" applyBorder="1" applyAlignment="1">
      <alignment horizontal="center" vertical="center"/>
    </xf>
    <xf numFmtId="177" fontId="14" fillId="183" borderId="195" xfId="1" applyNumberFormat="1" applyFont="1" applyFill="1" applyBorder="1" applyAlignment="1">
      <alignment horizontal="right" vertical="center"/>
    </xf>
    <xf numFmtId="177" fontId="14" fillId="183" borderId="195" xfId="1" applyNumberFormat="1" applyFont="1" applyFill="1" applyBorder="1" applyAlignment="1">
      <alignment horizontal="right" vertical="center"/>
    </xf>
    <xf numFmtId="0" fontId="22" fillId="176" borderId="187" xfId="1" applyFont="1" applyFill="1" applyBorder="1"/>
    <xf numFmtId="0" fontId="22" fillId="176" borderId="187" xfId="1" applyFont="1" applyFill="1" applyBorder="1"/>
    <xf numFmtId="0" fontId="22" fillId="176" borderId="187" xfId="1" applyFont="1" applyFill="1" applyBorder="1"/>
    <xf numFmtId="0" fontId="22" fillId="176" borderId="187" xfId="1" applyFont="1" applyFill="1" applyBorder="1"/>
    <xf numFmtId="0" fontId="22" fillId="176" borderId="187" xfId="1" applyFont="1" applyFill="1" applyBorder="1"/>
    <xf numFmtId="0" fontId="22" fillId="176" borderId="187" xfId="1" applyFont="1" applyFill="1" applyBorder="1"/>
    <xf numFmtId="0" fontId="22" fillId="176" borderId="187" xfId="1" applyFont="1" applyFill="1" applyBorder="1"/>
    <xf numFmtId="0" fontId="14" fillId="184" borderId="196" xfId="1" applyFont="1" applyFill="1" applyBorder="1" applyAlignment="1">
      <alignment horizontal="right"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52" borderId="51" xfId="1" applyNumberFormat="1" applyFont="1" applyFill="1" applyBorder="1" applyAlignment="1">
      <alignment vertical="center"/>
    </xf>
    <xf numFmtId="49" fontId="2" fillId="66" borderId="69" xfId="1" applyNumberFormat="1" applyFont="1" applyFill="1" applyBorder="1" applyAlignment="1">
      <alignment horizontal="right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67" borderId="70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" fillId="137" borderId="146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62" borderId="64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177" fontId="2" fillId="199" borderId="197" xfId="1" applyNumberFormat="1" applyFont="1" applyFill="1" applyBorder="1" applyAlignment="1">
      <alignment horizontal="right" vertical="center"/>
    </xf>
    <xf numFmtId="177" fontId="2" fillId="199" borderId="19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78" borderId="81" xfId="1" applyNumberFormat="1" applyFont="1" applyFill="1" applyBorder="1" applyAlignment="1">
      <alignment vertical="center"/>
    </xf>
    <xf numFmtId="49" fontId="2" fillId="157" borderId="166" xfId="1" applyNumberFormat="1" applyFont="1" applyFill="1" applyBorder="1" applyAlignment="1">
      <alignment horizontal="center" vertical="center"/>
    </xf>
    <xf numFmtId="177" fontId="2" fillId="185" borderId="199" xfId="1" applyNumberFormat="1" applyFont="1" applyFill="1" applyBorder="1" applyAlignment="1">
      <alignment horizontal="right" vertical="center"/>
    </xf>
    <xf numFmtId="177" fontId="2" fillId="186" borderId="200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49" fontId="2" fillId="93" borderId="100" xfId="1" applyNumberFormat="1" applyFont="1" applyFill="1" applyBorder="1" applyAlignment="1">
      <alignment horizontal="center" vertical="center"/>
    </xf>
    <xf numFmtId="177" fontId="2" fillId="185" borderId="199" xfId="1" applyNumberFormat="1" applyFont="1" applyFill="1" applyBorder="1" applyAlignment="1">
      <alignment horizontal="right" vertical="center"/>
    </xf>
    <xf numFmtId="177" fontId="2" fillId="186" borderId="200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" fillId="96" borderId="103" xfId="1" applyNumberFormat="1" applyFont="1" applyFill="1" applyBorder="1" applyAlignment="1">
      <alignment vertical="center"/>
    </xf>
    <xf numFmtId="49" fontId="2" fillId="93" borderId="100" xfId="1" applyNumberFormat="1" applyFont="1" applyFill="1" applyBorder="1" applyAlignment="1">
      <alignment horizontal="center" vertical="center"/>
    </xf>
    <xf numFmtId="177" fontId="2" fillId="185" borderId="199" xfId="1" applyNumberFormat="1" applyFont="1" applyFill="1" applyBorder="1" applyAlignment="1">
      <alignment horizontal="right" vertical="center"/>
    </xf>
    <xf numFmtId="177" fontId="2" fillId="186" borderId="200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49" fontId="2" fillId="93" borderId="100" xfId="1" applyNumberFormat="1" applyFont="1" applyFill="1" applyBorder="1" applyAlignment="1">
      <alignment horizontal="center" vertical="center"/>
    </xf>
    <xf numFmtId="49" fontId="2" fillId="157" borderId="166" xfId="1" applyNumberFormat="1" applyFont="1" applyFill="1" applyBorder="1" applyAlignment="1">
      <alignment horizontal="center" vertical="center"/>
    </xf>
    <xf numFmtId="49" fontId="2" fillId="122" borderId="131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187" borderId="201" xfId="1" applyNumberFormat="1" applyFont="1" applyFill="1" applyBorder="1" applyAlignment="1">
      <alignment horizontal="center" vertical="center"/>
    </xf>
    <xf numFmtId="49" fontId="2" fillId="187" borderId="201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2" fillId="96" borderId="103" xfId="1" applyNumberFormat="1" applyFont="1" applyFill="1" applyBorder="1" applyAlignment="1">
      <alignment vertical="center"/>
    </xf>
    <xf numFmtId="49" fontId="2" fillId="93" borderId="100" xfId="1" applyNumberFormat="1" applyFont="1" applyFill="1" applyBorder="1" applyAlignment="1">
      <alignment horizontal="center"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4" fillId="133" borderId="142" xfId="1" applyNumberFormat="1" applyFont="1" applyFill="1" applyBorder="1" applyAlignment="1">
      <alignment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33" borderId="142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33" borderId="142" xfId="1" applyNumberFormat="1" applyFont="1" applyFill="1" applyBorder="1" applyAlignment="1">
      <alignment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187" borderId="201" xfId="1" applyNumberFormat="1" applyFont="1" applyFill="1" applyBorder="1" applyAlignment="1">
      <alignment horizontal="center" vertical="center"/>
    </xf>
    <xf numFmtId="49" fontId="2" fillId="187" borderId="201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96" borderId="103" xfId="1" applyNumberFormat="1" applyFont="1" applyFill="1" applyBorder="1" applyAlignment="1">
      <alignment vertical="center"/>
    </xf>
    <xf numFmtId="49" fontId="2" fillId="93" borderId="100" xfId="1" applyNumberFormat="1" applyFont="1" applyFill="1" applyBorder="1" applyAlignment="1">
      <alignment horizontal="center" vertical="center"/>
    </xf>
    <xf numFmtId="179" fontId="2" fillId="81" borderId="84" xfId="1" applyNumberFormat="1" applyFont="1" applyFill="1" applyBorder="1" applyAlignment="1">
      <alignment horizontal="right" vertical="center"/>
    </xf>
    <xf numFmtId="179" fontId="2" fillId="81" borderId="84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" fillId="75" borderId="78" xfId="1" applyNumberFormat="1" applyFont="1" applyFill="1" applyBorder="1" applyAlignment="1">
      <alignment horizontal="right" vertical="center"/>
    </xf>
    <xf numFmtId="179" fontId="2" fillId="75" borderId="78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0" fontId="2" fillId="124" borderId="133" xfId="1" applyFont="1" applyFill="1" applyBorder="1" applyAlignment="1">
      <alignment horizontal="right" vertical="center"/>
    </xf>
    <xf numFmtId="49" fontId="2" fillId="51" borderId="50" xfId="1" applyNumberFormat="1" applyFont="1" applyFill="1" applyBorder="1" applyAlignment="1">
      <alignment vertical="center"/>
    </xf>
    <xf numFmtId="49" fontId="2" fillId="188" borderId="202" xfId="1" applyNumberFormat="1" applyFont="1" applyFill="1" applyBorder="1" applyAlignment="1">
      <alignment horizontal="center"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51" borderId="50" xfId="1" applyNumberFormat="1" applyFont="1" applyFill="1" applyBorder="1" applyAlignment="1">
      <alignment vertical="center"/>
    </xf>
    <xf numFmtId="49" fontId="2" fillId="188" borderId="202" xfId="1" applyNumberFormat="1" applyFont="1" applyFill="1" applyBorder="1" applyAlignment="1">
      <alignment horizontal="center" vertical="center"/>
    </xf>
    <xf numFmtId="49" fontId="2" fillId="51" borderId="50" xfId="1" applyNumberFormat="1" applyFont="1" applyFill="1" applyBorder="1" applyAlignment="1">
      <alignment vertical="center"/>
    </xf>
    <xf numFmtId="49" fontId="2" fillId="54" borderId="53" xfId="1" applyNumberFormat="1" applyFont="1" applyFill="1" applyBorder="1" applyAlignment="1">
      <alignment horizontal="right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55" borderId="54" xfId="1" applyNumberFormat="1" applyFont="1" applyFill="1" applyBorder="1" applyAlignment="1">
      <alignment horizontal="center" vertical="center"/>
    </xf>
    <xf numFmtId="49" fontId="17" fillId="189" borderId="203" xfId="1" applyNumberFormat="1" applyFont="1" applyFill="1" applyBorder="1" applyAlignment="1">
      <alignment horizontal="center" vertical="center"/>
    </xf>
    <xf numFmtId="49" fontId="17" fillId="189" borderId="203" xfId="1" applyNumberFormat="1" applyFont="1" applyFill="1" applyBorder="1" applyAlignment="1">
      <alignment horizontal="center" vertical="center"/>
    </xf>
    <xf numFmtId="49" fontId="17" fillId="131" borderId="140" xfId="1" applyNumberFormat="1" applyFont="1" applyFill="1" applyBorder="1" applyAlignment="1">
      <alignment horizontal="center" vertical="center"/>
    </xf>
    <xf numFmtId="49" fontId="17" fillId="131" borderId="140" xfId="1" applyNumberFormat="1" applyFont="1" applyFill="1" applyBorder="1" applyAlignment="1">
      <alignment horizontal="center" vertical="center"/>
    </xf>
    <xf numFmtId="49" fontId="2" fillId="62" borderId="64" xfId="1" applyNumberFormat="1" applyFont="1" applyFill="1" applyBorder="1" applyAlignment="1">
      <alignment vertical="center"/>
    </xf>
    <xf numFmtId="49" fontId="2" fillId="121" borderId="130" xfId="1" applyNumberFormat="1" applyFont="1" applyFill="1" applyBorder="1" applyAlignment="1">
      <alignment horizontal="center" vertical="center"/>
    </xf>
    <xf numFmtId="49" fontId="23" fillId="190" borderId="204" xfId="1" applyNumberFormat="1" applyFont="1" applyFill="1" applyBorder="1" applyAlignment="1">
      <alignment horizontal="center" vertical="center"/>
    </xf>
    <xf numFmtId="49" fontId="23" fillId="191" borderId="205" xfId="1" applyNumberFormat="1" applyFont="1" applyFill="1" applyBorder="1" applyAlignment="1">
      <alignment horizontal="center" vertical="center"/>
    </xf>
    <xf numFmtId="49" fontId="4" fillId="192" borderId="206" xfId="1" applyNumberFormat="1" applyFont="1" applyFill="1" applyBorder="1" applyAlignment="1">
      <alignment vertical="center" wrapText="1"/>
    </xf>
    <xf numFmtId="49" fontId="4" fillId="104" borderId="111" xfId="1" applyNumberFormat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2" fillId="194" borderId="208" xfId="1" applyNumberFormat="1" applyFont="1" applyFill="1" applyBorder="1" applyAlignment="1">
      <alignment vertical="center" wrapText="1"/>
    </xf>
    <xf numFmtId="49" fontId="2" fillId="122" borderId="131" xfId="1" applyNumberFormat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4" fillId="136" borderId="145" xfId="1" applyNumberFormat="1" applyFont="1" applyFill="1" applyBorder="1" applyAlignment="1">
      <alignment horizontal="left" vertical="center"/>
    </xf>
    <xf numFmtId="49" fontId="4" fillId="104" borderId="111" xfId="1" applyNumberFormat="1" applyFont="1" applyFill="1" applyBorder="1" applyAlignment="1">
      <alignment horizontal="center" vertical="center"/>
    </xf>
    <xf numFmtId="49" fontId="23" fillId="196" borderId="210" xfId="1" applyNumberFormat="1" applyFont="1" applyFill="1" applyBorder="1" applyAlignment="1">
      <alignment horizontal="center" vertical="center"/>
    </xf>
    <xf numFmtId="49" fontId="23" fillId="196" borderId="210" xfId="1" applyNumberFormat="1" applyFont="1" applyFill="1" applyBorder="1" applyAlignment="1">
      <alignment horizontal="center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23" fillId="196" borderId="210" xfId="1" applyNumberFormat="1" applyFont="1" applyFill="1" applyBorder="1" applyAlignment="1">
      <alignment horizontal="center" vertical="center"/>
    </xf>
    <xf numFmtId="49" fontId="23" fillId="196" borderId="210" xfId="1" applyNumberFormat="1" applyFont="1" applyFill="1" applyBorder="1" applyAlignment="1">
      <alignment horizontal="center" vertical="center"/>
    </xf>
    <xf numFmtId="49" fontId="23" fillId="196" borderId="210" xfId="1" applyNumberFormat="1" applyFont="1" applyFill="1" applyBorder="1" applyAlignment="1">
      <alignment horizontal="center" vertical="center"/>
    </xf>
    <xf numFmtId="49" fontId="23" fillId="196" borderId="210" xfId="1" applyNumberFormat="1" applyFont="1" applyFill="1" applyBorder="1" applyAlignment="1">
      <alignment horizontal="center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49" fontId="23" fillId="196" borderId="210" xfId="1" applyNumberFormat="1" applyFont="1" applyFill="1" applyBorder="1" applyAlignment="1">
      <alignment horizontal="center" vertical="center"/>
    </xf>
    <xf numFmtId="49" fontId="23" fillId="196" borderId="210" xfId="1" applyNumberFormat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179" fontId="23" fillId="197" borderId="211" xfId="1" applyNumberFormat="1" applyFont="1" applyFill="1" applyBorder="1" applyAlignment="1">
      <alignment horizontal="right" vertical="center"/>
    </xf>
    <xf numFmtId="179" fontId="23" fillId="197" borderId="211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3" fillId="197" borderId="211" xfId="1" applyNumberFormat="1" applyFont="1" applyFill="1" applyBorder="1" applyAlignment="1">
      <alignment horizontal="right" vertical="center"/>
    </xf>
    <xf numFmtId="179" fontId="23" fillId="197" borderId="211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179" fontId="23" fillId="197" borderId="211" xfId="1" applyNumberFormat="1" applyFont="1" applyFill="1" applyBorder="1" applyAlignment="1">
      <alignment horizontal="right" vertical="center"/>
    </xf>
    <xf numFmtId="179" fontId="23" fillId="197" borderId="211" xfId="1" applyNumberFormat="1" applyFont="1" applyFill="1" applyBorder="1" applyAlignment="1">
      <alignment horizontal="right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3" fillId="201" borderId="212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49" fontId="4" fillId="133" borderId="142" xfId="1" applyNumberFormat="1" applyFont="1" applyFill="1" applyBorder="1" applyAlignment="1">
      <alignment vertical="center"/>
    </xf>
    <xf numFmtId="49" fontId="4" fillId="104" borderId="111" xfId="1" applyNumberFormat="1" applyFont="1" applyFill="1" applyBorder="1" applyAlignment="1">
      <alignment horizontal="center" vertical="center"/>
    </xf>
    <xf numFmtId="179" fontId="23" fillId="197" borderId="211" xfId="1" applyNumberFormat="1" applyFont="1" applyFill="1" applyBorder="1" applyAlignment="1">
      <alignment horizontal="right" vertical="center"/>
    </xf>
    <xf numFmtId="179" fontId="23" fillId="197" borderId="211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2" fillId="84" borderId="87" xfId="1" applyNumberFormat="1" applyFont="1" applyFill="1" applyBorder="1" applyAlignment="1">
      <alignment horizontal="center" vertical="center"/>
    </xf>
    <xf numFmtId="49" fontId="2" fillId="84" borderId="87" xfId="1" applyNumberFormat="1" applyFont="1" applyFill="1" applyBorder="1" applyAlignment="1">
      <alignment horizontal="center" vertical="center"/>
    </xf>
    <xf numFmtId="179" fontId="23" fillId="197" borderId="211" xfId="1" applyNumberFormat="1" applyFont="1" applyFill="1" applyBorder="1" applyAlignment="1">
      <alignment horizontal="right" vertical="center"/>
    </xf>
    <xf numFmtId="179" fontId="23" fillId="197" borderId="211" xfId="1" applyNumberFormat="1" applyFont="1" applyFill="1" applyBorder="1" applyAlignment="1">
      <alignment horizontal="right" vertical="center"/>
    </xf>
    <xf numFmtId="0" fontId="4" fillId="114" borderId="123" xfId="1" applyFont="1" applyFill="1" applyBorder="1" applyAlignment="1">
      <alignment vertical="center"/>
    </xf>
    <xf numFmtId="0" fontId="4" fillId="195" borderId="209" xfId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2" fillId="198" borderId="213" xfId="1" applyNumberFormat="1" applyFont="1" applyFill="1" applyBorder="1" applyAlignment="1">
      <alignment horizontal="left" vertical="center"/>
    </xf>
    <xf numFmtId="49" fontId="2" fillId="84" borderId="87" xfId="1" applyNumberFormat="1" applyFont="1" applyFill="1" applyBorder="1" applyAlignment="1">
      <alignment horizontal="center" vertical="center"/>
    </xf>
    <xf numFmtId="177" fontId="23" fillId="193" borderId="207" xfId="1" applyNumberFormat="1" applyFont="1" applyFill="1" applyBorder="1" applyAlignment="1">
      <alignment horizontal="right" vertical="center"/>
    </xf>
    <xf numFmtId="177" fontId="23" fillId="193" borderId="207" xfId="1" applyNumberFormat="1" applyFont="1" applyFill="1" applyBorder="1" applyAlignment="1">
      <alignment horizontal="right" vertical="center"/>
    </xf>
    <xf numFmtId="49" fontId="2" fillId="97" borderId="104" xfId="1" applyNumberFormat="1" applyFont="1" applyFill="1" applyBorder="1" applyAlignment="1">
      <alignment vertical="center"/>
    </xf>
    <xf numFmtId="49" fontId="2" fillId="148" borderId="157" xfId="1" applyNumberFormat="1" applyFont="1" applyFill="1" applyBorder="1" applyAlignment="1">
      <alignment horizontal="center" vertical="center"/>
    </xf>
    <xf numFmtId="0" fontId="2" fillId="109" borderId="118" xfId="1" applyFont="1" applyFill="1" applyBorder="1" applyAlignment="1">
      <alignment vertical="center"/>
    </xf>
    <xf numFmtId="0" fontId="2" fillId="109" borderId="118" xfId="1" applyFont="1" applyFill="1" applyBorder="1" applyAlignment="1">
      <alignment vertical="center"/>
    </xf>
    <xf numFmtId="49" fontId="2" fillId="97" borderId="104" xfId="1" applyNumberFormat="1" applyFont="1" applyFill="1" applyBorder="1" applyAlignment="1">
      <alignment vertical="center"/>
    </xf>
    <xf numFmtId="49" fontId="2" fillId="148" borderId="157" xfId="1" applyNumberFormat="1" applyFont="1" applyFill="1" applyBorder="1" applyAlignment="1">
      <alignment horizontal="center" vertical="center"/>
    </xf>
    <xf numFmtId="0" fontId="2" fillId="109" borderId="118" xfId="1" applyFont="1" applyFill="1" applyBorder="1" applyAlignment="1">
      <alignment vertical="center"/>
    </xf>
    <xf numFmtId="0" fontId="2" fillId="124" borderId="133" xfId="1" applyFont="1" applyFill="1" applyBorder="1" applyAlignment="1">
      <alignment horizontal="right" vertical="center"/>
    </xf>
    <xf numFmtId="179" fontId="2" fillId="202" borderId="72" xfId="1" applyNumberFormat="1" applyFont="1" applyFill="1" applyBorder="1" applyAlignment="1">
      <alignment horizontal="right" vertical="center"/>
    </xf>
    <xf numFmtId="49" fontId="2" fillId="15" borderId="14" xfId="1" applyNumberFormat="1" applyFont="1" applyFill="1" applyBorder="1" applyAlignment="1">
      <alignment vertical="center"/>
    </xf>
    <xf numFmtId="0" fontId="2" fillId="10" borderId="9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vertical="center"/>
    </xf>
    <xf numFmtId="0" fontId="5" fillId="6" borderId="5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vertical="center"/>
    </xf>
    <xf numFmtId="0" fontId="6" fillId="7" borderId="6" xfId="1" applyFont="1" applyFill="1" applyBorder="1" applyAlignment="1">
      <alignment horizontal="center" vertical="center"/>
    </xf>
    <xf numFmtId="49" fontId="4" fillId="25" borderId="24" xfId="1" applyNumberFormat="1" applyFont="1" applyFill="1" applyBorder="1" applyAlignment="1">
      <alignment vertical="center"/>
    </xf>
    <xf numFmtId="0" fontId="2" fillId="26" borderId="25" xfId="1" applyFont="1" applyFill="1" applyBorder="1" applyAlignment="1">
      <alignment horizontal="center" vertical="center"/>
    </xf>
    <xf numFmtId="0" fontId="2" fillId="38" borderId="37" xfId="1" applyFont="1" applyFill="1" applyBorder="1" applyAlignment="1">
      <alignment vertical="center"/>
    </xf>
    <xf numFmtId="0" fontId="5" fillId="35" borderId="34" xfId="1" applyFont="1" applyFill="1" applyBorder="1" applyAlignment="1">
      <alignment horizontal="center" vertical="center"/>
    </xf>
    <xf numFmtId="49" fontId="15" fillId="45" borderId="44" xfId="1" applyNumberFormat="1" applyFont="1" applyFill="1" applyBorder="1" applyAlignment="1">
      <alignment horizontal="center" vertical="center"/>
    </xf>
    <xf numFmtId="0" fontId="15" fillId="46" borderId="45" xfId="1" applyFont="1" applyFill="1" applyBorder="1" applyAlignment="1">
      <alignment horizontal="center" vertical="center"/>
    </xf>
    <xf numFmtId="0" fontId="16" fillId="47" borderId="46" xfId="1" applyFont="1" applyFill="1" applyBorder="1"/>
    <xf numFmtId="49" fontId="2" fillId="65" borderId="68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horizontal="right" vertical="center"/>
    </xf>
    <xf numFmtId="49" fontId="17" fillId="68" borderId="71" xfId="1" applyNumberFormat="1" applyFont="1" applyFill="1" applyBorder="1" applyAlignment="1">
      <alignment horizontal="center" vertical="center"/>
    </xf>
    <xf numFmtId="49" fontId="17" fillId="125" borderId="134" xfId="1" applyNumberFormat="1" applyFont="1" applyFill="1" applyBorder="1" applyAlignment="1">
      <alignment horizontal="center" vertical="center"/>
    </xf>
    <xf numFmtId="0" fontId="17" fillId="130" borderId="139" xfId="1" applyFont="1" applyFill="1" applyBorder="1" applyAlignment="1">
      <alignment horizontal="center" vertical="center"/>
    </xf>
    <xf numFmtId="49" fontId="17" fillId="126" borderId="135" xfId="1" applyNumberFormat="1" applyFont="1" applyFill="1" applyBorder="1" applyAlignment="1">
      <alignment horizontal="center" vertical="center"/>
    </xf>
    <xf numFmtId="0" fontId="17" fillId="127" borderId="136" xfId="1" applyFont="1" applyFill="1" applyBorder="1" applyAlignment="1">
      <alignment horizontal="center" vertical="center"/>
    </xf>
    <xf numFmtId="0" fontId="17" fillId="128" borderId="137" xfId="1" applyFont="1" applyFill="1" applyBorder="1" applyAlignment="1">
      <alignment horizontal="center" vertical="center"/>
    </xf>
    <xf numFmtId="49" fontId="17" fillId="67" borderId="70" xfId="1" applyNumberFormat="1" applyFont="1" applyFill="1" applyBorder="1" applyAlignment="1">
      <alignment horizontal="center" vertical="center"/>
    </xf>
    <xf numFmtId="0" fontId="17" fillId="129" borderId="138" xfId="1" applyFont="1" applyFill="1" applyBorder="1" applyAlignment="1">
      <alignment horizontal="center" vertical="center"/>
    </xf>
    <xf numFmtId="0" fontId="17" fillId="135" borderId="144" xfId="1" applyFont="1" applyFill="1" applyBorder="1" applyAlignment="1">
      <alignment horizontal="center" vertical="center"/>
    </xf>
    <xf numFmtId="0" fontId="15" fillId="139" borderId="148" xfId="1" applyFont="1" applyFill="1" applyBorder="1" applyAlignment="1">
      <alignment horizontal="left" vertical="center"/>
    </xf>
    <xf numFmtId="49" fontId="17" fillId="55" borderId="54" xfId="1" applyNumberFormat="1" applyFont="1" applyFill="1" applyBorder="1" applyAlignment="1">
      <alignment horizontal="center" vertical="center"/>
    </xf>
    <xf numFmtId="0" fontId="20" fillId="163" borderId="172" xfId="1" applyFont="1" applyFill="1" applyBorder="1" applyAlignment="1">
      <alignment horizontal="center" vertical="center"/>
    </xf>
    <xf numFmtId="0" fontId="8" fillId="13" borderId="12" xfId="1" applyFont="1" applyFill="1" applyBorder="1"/>
    <xf numFmtId="0" fontId="20" fillId="177" borderId="188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FFFFFF"/>
      <rgbColor rgb="0000CC99"/>
      <rgbColor rgb="000000FF"/>
      <rgbColor rgb="0080FF80"/>
      <rgbColor rgb="00C0C0C0"/>
      <rgbColor rgb="FFFFFFFF"/>
      <rgbColor rgb="0099FFFF"/>
      <rgbColor rgb="0000FFFF"/>
      <rgbColor rgb="0080FF00"/>
      <rgbColor rgb="0080FFFF"/>
      <rgbColor rgb="00808080"/>
      <rgbColor rgb="0099A8AC"/>
      <rgbColor rgb="00D8E9EC"/>
      <rgbColor rgb="00A0A0A0"/>
      <rgbColor rgb="00F0F0F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showZeros="0" zoomScalePageLayoutView="60" workbookViewId="0">
      <pane activePane="bottomRight" state="frozen"/>
    </sheetView>
  </sheetViews>
  <sheetFormatPr defaultColWidth="8" defaultRowHeight="13.5"/>
  <cols>
    <col min="1" max="1" width="8.625" style="1"/>
    <col min="2" max="2" width="29.875" style="1"/>
    <col min="3" max="3" width="23" style="1"/>
    <col min="4" max="4" width="2.75" style="1"/>
    <col min="5" max="8" width="0" style="1" hidden="1"/>
    <col min="9" max="9" width="32.75" style="1"/>
    <col min="10" max="10" width="12" style="1"/>
    <col min="11" max="11" width="4.875" style="1"/>
    <col min="12" max="12" width="8.5" style="1"/>
    <col min="13" max="13" width="5" style="1"/>
    <col min="14" max="14" width="7.875" style="1"/>
    <col min="15" max="15" width="4.25" style="1"/>
    <col min="16" max="16" width="5" style="1"/>
    <col min="17" max="17" width="24.75" style="1"/>
    <col min="18" max="18" width="2.75" style="1"/>
  </cols>
  <sheetData>
    <row r="1" spans="1:18" ht="26.25" customHeight="1">
      <c r="A1" s="12" t="s">
        <v>0</v>
      </c>
      <c r="B1" s="13"/>
      <c r="C1" s="14"/>
      <c r="D1" s="15"/>
      <c r="E1" s="16"/>
      <c r="F1" s="17"/>
      <c r="G1" s="18"/>
      <c r="H1" s="19"/>
      <c r="I1" s="20"/>
      <c r="J1" s="21"/>
      <c r="K1" s="22"/>
      <c r="L1" s="23"/>
      <c r="M1" s="24"/>
      <c r="N1" s="25"/>
      <c r="O1" s="26"/>
      <c r="P1" s="27"/>
      <c r="Q1" s="28"/>
      <c r="R1" s="29"/>
    </row>
    <row r="2" spans="1:18" ht="48" customHeight="1">
      <c r="A2" s="1685" t="s">
        <v>1</v>
      </c>
      <c r="B2" s="1685"/>
      <c r="C2" s="1685"/>
      <c r="D2" s="1685"/>
      <c r="E2" s="1685"/>
      <c r="F2" s="1685"/>
      <c r="G2" s="1685"/>
      <c r="H2" s="1685"/>
      <c r="I2" s="1685"/>
      <c r="J2" s="1685"/>
      <c r="K2" s="1685"/>
      <c r="L2" s="1685"/>
      <c r="M2" s="1685"/>
      <c r="N2" s="1685"/>
      <c r="O2" s="1686"/>
      <c r="P2" s="1686"/>
      <c r="Q2" s="1686"/>
      <c r="R2" s="30"/>
    </row>
    <row r="3" spans="1:18" ht="48" customHeight="1">
      <c r="A3" s="1687"/>
      <c r="B3" s="1687"/>
      <c r="C3" s="1687"/>
      <c r="D3" s="1687"/>
      <c r="E3" s="1687"/>
      <c r="F3" s="1687"/>
      <c r="G3" s="1687"/>
      <c r="H3" s="1687"/>
      <c r="I3" s="1687"/>
      <c r="J3" s="1687"/>
      <c r="K3" s="1687"/>
      <c r="L3" s="1687"/>
      <c r="M3" s="1687"/>
      <c r="N3" s="1687"/>
      <c r="O3" s="31"/>
      <c r="P3" s="32"/>
      <c r="Q3" s="33"/>
      <c r="R3" s="34"/>
    </row>
    <row r="4" spans="1:18" ht="21" customHeight="1">
      <c r="A4" s="35"/>
      <c r="B4" s="36"/>
      <c r="C4" s="37"/>
      <c r="D4" s="38"/>
      <c r="E4" s="39"/>
      <c r="F4" s="40"/>
      <c r="G4" s="41"/>
      <c r="H4" s="42"/>
      <c r="I4" s="43" t="s">
        <v>2</v>
      </c>
      <c r="J4" s="44">
        <v>0</v>
      </c>
      <c r="K4" s="45" t="s">
        <v>3</v>
      </c>
      <c r="L4" s="46">
        <v>0</v>
      </c>
      <c r="M4" s="47" t="s">
        <v>4</v>
      </c>
      <c r="N4" s="48">
        <v>0</v>
      </c>
      <c r="O4" s="49" t="s">
        <v>5</v>
      </c>
      <c r="P4" s="50"/>
      <c r="Q4" s="51"/>
      <c r="R4" s="52"/>
    </row>
    <row r="5" spans="1:18" ht="21" customHeight="1">
      <c r="A5" s="53"/>
      <c r="B5" s="54"/>
      <c r="C5" s="55"/>
      <c r="D5" s="56"/>
      <c r="E5" s="57"/>
      <c r="F5" s="58"/>
      <c r="G5" s="59"/>
      <c r="H5" s="60"/>
      <c r="I5" s="61"/>
      <c r="J5" s="62"/>
      <c r="K5" s="63"/>
      <c r="L5" s="64"/>
      <c r="M5" s="65"/>
      <c r="N5" s="66"/>
      <c r="O5" s="67"/>
      <c r="P5" s="68"/>
      <c r="Q5" s="69"/>
      <c r="R5" s="70"/>
    </row>
    <row r="6" spans="1:18" ht="21" customHeight="1">
      <c r="A6" s="71" t="s">
        <v>6</v>
      </c>
      <c r="B6" s="72" t="s">
        <v>7</v>
      </c>
      <c r="C6" s="73"/>
      <c r="D6" s="74"/>
      <c r="E6" s="75"/>
      <c r="F6" s="76"/>
      <c r="G6" s="77"/>
      <c r="H6" s="78"/>
      <c r="I6" s="79"/>
      <c r="J6" s="80"/>
      <c r="K6" s="81"/>
      <c r="L6" s="82"/>
      <c r="M6" s="83"/>
      <c r="N6" s="84"/>
      <c r="O6" s="85"/>
      <c r="P6" s="86"/>
      <c r="Q6" s="87"/>
      <c r="R6" s="88"/>
    </row>
    <row r="7" spans="1:18" ht="21" customHeight="1">
      <c r="A7" s="89"/>
      <c r="B7" s="90"/>
      <c r="C7" s="91"/>
      <c r="D7" s="92"/>
      <c r="E7" s="93"/>
      <c r="F7" s="94"/>
      <c r="G7" s="95"/>
      <c r="H7" s="96"/>
      <c r="I7" s="97"/>
      <c r="J7" s="98"/>
      <c r="K7" s="99"/>
      <c r="L7" s="100"/>
      <c r="M7" s="101"/>
      <c r="N7" s="102"/>
      <c r="O7" s="103"/>
      <c r="P7" s="104"/>
      <c r="Q7" s="105"/>
      <c r="R7" s="106"/>
    </row>
    <row r="8" spans="1:18" ht="21" customHeight="1">
      <c r="A8" s="107"/>
      <c r="B8" s="108" t="s">
        <v>8</v>
      </c>
      <c r="C8" s="109"/>
      <c r="D8" s="110"/>
      <c r="E8" s="111"/>
      <c r="F8" s="112"/>
      <c r="G8" s="113"/>
      <c r="H8" s="114"/>
      <c r="I8" s="115"/>
      <c r="J8" s="116"/>
      <c r="K8" s="117"/>
      <c r="L8" s="118"/>
      <c r="M8" s="119"/>
      <c r="N8" s="120"/>
      <c r="O8" s="121"/>
      <c r="P8" s="122"/>
      <c r="Q8" s="123"/>
      <c r="R8" s="124"/>
    </row>
    <row r="9" spans="1:18" ht="21" customHeight="1">
      <c r="A9" s="125"/>
      <c r="B9" s="126"/>
      <c r="C9" s="127"/>
      <c r="D9" s="128"/>
      <c r="E9" s="129"/>
      <c r="F9" s="130"/>
      <c r="G9" s="131"/>
      <c r="H9" s="132"/>
      <c r="I9" s="133"/>
      <c r="J9" s="134"/>
      <c r="K9" s="135"/>
      <c r="L9" s="136"/>
      <c r="M9" s="137"/>
      <c r="N9" s="138"/>
      <c r="O9" s="139"/>
      <c r="P9" s="140"/>
      <c r="Q9" s="141"/>
      <c r="R9" s="142"/>
    </row>
    <row r="10" spans="1:18" ht="21" customHeight="1">
      <c r="A10" s="143"/>
      <c r="B10" s="144" t="s">
        <v>9</v>
      </c>
      <c r="C10" s="145"/>
      <c r="D10" s="146"/>
      <c r="E10" s="147"/>
      <c r="F10" s="148"/>
      <c r="G10" s="149"/>
      <c r="H10" s="150"/>
      <c r="I10" s="151" t="s">
        <v>10</v>
      </c>
      <c r="J10" s="152">
        <v>0</v>
      </c>
      <c r="K10" s="153" t="s">
        <v>3</v>
      </c>
      <c r="L10" s="154">
        <v>0</v>
      </c>
      <c r="M10" s="155" t="s">
        <v>4</v>
      </c>
      <c r="N10" s="156">
        <v>0</v>
      </c>
      <c r="O10" s="157" t="s">
        <v>11</v>
      </c>
      <c r="P10" s="158"/>
      <c r="Q10" s="159"/>
      <c r="R10" s="160"/>
    </row>
    <row r="11" spans="1:18" ht="21" customHeight="1">
      <c r="A11" s="161"/>
      <c r="B11" s="162"/>
      <c r="C11" s="163"/>
      <c r="D11" s="164"/>
      <c r="E11" s="165"/>
      <c r="F11" s="166"/>
      <c r="G11" s="167"/>
      <c r="H11" s="168"/>
      <c r="I11" s="169"/>
      <c r="J11" s="170"/>
      <c r="K11" s="171"/>
      <c r="L11" s="172"/>
      <c r="M11" s="173"/>
      <c r="N11" s="174"/>
      <c r="O11" s="175"/>
      <c r="P11" s="176"/>
      <c r="Q11" s="177"/>
      <c r="R11" s="178"/>
    </row>
    <row r="12" spans="1:18" ht="21" customHeight="1">
      <c r="A12" s="179" t="s">
        <v>12</v>
      </c>
      <c r="B12" s="180" t="s">
        <v>13</v>
      </c>
      <c r="C12" s="181"/>
      <c r="D12" s="182"/>
      <c r="E12" s="183"/>
      <c r="F12" s="184"/>
      <c r="G12" s="185"/>
      <c r="H12" s="186"/>
      <c r="I12" s="187"/>
      <c r="J12" s="188"/>
      <c r="K12" s="189"/>
      <c r="L12" s="190"/>
      <c r="M12" s="191"/>
      <c r="N12" s="192"/>
      <c r="O12" s="193"/>
      <c r="P12" s="194"/>
      <c r="Q12" s="195"/>
      <c r="R12" s="196"/>
    </row>
    <row r="13" spans="1:18" ht="21" customHeight="1">
      <c r="A13" s="197"/>
      <c r="B13" s="198"/>
      <c r="C13" s="199"/>
      <c r="D13" s="200"/>
      <c r="E13" s="201"/>
      <c r="F13" s="202"/>
      <c r="G13" s="203"/>
      <c r="H13" s="204"/>
      <c r="I13" s="205"/>
      <c r="J13" s="206"/>
      <c r="K13" s="207"/>
      <c r="L13" s="208"/>
      <c r="M13" s="209"/>
      <c r="N13" s="210"/>
      <c r="O13" s="211"/>
      <c r="P13" s="212"/>
      <c r="Q13" s="213"/>
      <c r="R13" s="214"/>
    </row>
    <row r="14" spans="1:18" ht="21" customHeight="1">
      <c r="A14" s="215"/>
      <c r="B14" s="216" t="s">
        <v>14</v>
      </c>
      <c r="C14" s="217"/>
      <c r="D14" s="218"/>
      <c r="E14" s="219"/>
      <c r="F14" s="220"/>
      <c r="G14" s="221"/>
      <c r="H14" s="222"/>
      <c r="I14" s="223" t="s">
        <v>15</v>
      </c>
      <c r="J14" s="1688"/>
      <c r="K14" s="1689"/>
      <c r="L14" s="1689"/>
      <c r="M14" s="1683" t="s">
        <v>16</v>
      </c>
      <c r="N14" s="1683"/>
      <c r="O14" s="1684"/>
      <c r="P14" s="1684"/>
      <c r="Q14" s="224"/>
      <c r="R14" s="225"/>
    </row>
    <row r="15" spans="1:18" ht="21" customHeight="1">
      <c r="A15" s="226"/>
      <c r="B15" s="227"/>
      <c r="C15" s="228"/>
      <c r="D15" s="229"/>
      <c r="E15" s="230"/>
      <c r="F15" s="231"/>
      <c r="G15" s="232"/>
      <c r="H15" s="233"/>
      <c r="I15" s="234"/>
      <c r="J15" s="235"/>
      <c r="K15" s="236"/>
      <c r="L15" s="237"/>
      <c r="M15" s="238"/>
      <c r="N15" s="239"/>
      <c r="O15" s="240"/>
      <c r="P15" s="241"/>
      <c r="Q15" s="242"/>
      <c r="R15" s="243"/>
    </row>
    <row r="16" spans="1:18" ht="31.5" customHeight="1">
      <c r="A16" s="244"/>
      <c r="B16" s="245" t="s">
        <v>17</v>
      </c>
      <c r="C16" s="246"/>
      <c r="D16" s="247"/>
      <c r="E16" s="248"/>
      <c r="F16" s="249"/>
      <c r="G16" s="250"/>
      <c r="H16" s="251"/>
      <c r="I16" s="252" t="s">
        <v>15</v>
      </c>
      <c r="J16" s="1688"/>
      <c r="K16" s="1689"/>
      <c r="L16" s="1689"/>
      <c r="M16" s="1683" t="s">
        <v>16</v>
      </c>
      <c r="N16" s="1683"/>
      <c r="O16" s="1684"/>
      <c r="P16" s="1684"/>
      <c r="Q16" s="253"/>
      <c r="R16" s="254"/>
    </row>
    <row r="17" spans="1:18" ht="21" customHeight="1">
      <c r="A17" s="255"/>
      <c r="B17" s="256"/>
      <c r="C17" s="257"/>
      <c r="D17" s="258"/>
      <c r="E17" s="259"/>
      <c r="F17" s="260"/>
      <c r="G17" s="261"/>
      <c r="H17" s="262"/>
      <c r="I17" s="263"/>
      <c r="J17" s="264"/>
      <c r="K17" s="265"/>
      <c r="L17" s="266"/>
      <c r="M17" s="267"/>
      <c r="N17" s="268"/>
      <c r="O17" s="269"/>
      <c r="P17" s="270"/>
      <c r="Q17" s="271"/>
      <c r="R17" s="272"/>
    </row>
    <row r="18" spans="1:18" ht="21" customHeight="1">
      <c r="A18" s="273"/>
      <c r="B18" s="274" t="s">
        <v>18</v>
      </c>
      <c r="C18" s="275"/>
      <c r="D18" s="276"/>
      <c r="E18" s="277"/>
      <c r="F18" s="278"/>
      <c r="G18" s="279"/>
      <c r="H18" s="280"/>
      <c r="I18" s="281" t="s">
        <v>15</v>
      </c>
      <c r="J18" s="1682"/>
      <c r="K18" s="1682"/>
      <c r="L18" s="1682"/>
      <c r="M18" s="1683" t="s">
        <v>16</v>
      </c>
      <c r="N18" s="1684"/>
      <c r="O18" s="1684"/>
      <c r="P18" s="1684"/>
      <c r="Q18" s="282"/>
      <c r="R18" s="283"/>
    </row>
    <row r="19" spans="1:18" ht="21" customHeight="1">
      <c r="A19" s="284"/>
      <c r="B19" s="285"/>
      <c r="C19" s="286"/>
      <c r="D19" s="287"/>
      <c r="E19" s="288"/>
      <c r="F19" s="289"/>
      <c r="G19" s="290"/>
      <c r="H19" s="291"/>
      <c r="I19" s="292"/>
      <c r="J19" s="293"/>
      <c r="K19" s="294"/>
      <c r="L19" s="295"/>
      <c r="M19" s="296"/>
      <c r="N19" s="297"/>
      <c r="O19" s="298"/>
      <c r="P19" s="299"/>
      <c r="Q19" s="300"/>
      <c r="R19" s="301"/>
    </row>
    <row r="20" spans="1:18" ht="21" customHeight="1">
      <c r="A20" s="302"/>
      <c r="B20" s="303" t="s">
        <v>19</v>
      </c>
      <c r="C20" s="304"/>
      <c r="D20" s="305"/>
      <c r="E20" s="306"/>
      <c r="F20" s="307"/>
      <c r="G20" s="308"/>
      <c r="H20" s="309"/>
      <c r="I20" s="310" t="s">
        <v>20</v>
      </c>
      <c r="J20" s="1682"/>
      <c r="K20" s="1682"/>
      <c r="L20" s="1682"/>
      <c r="M20" s="1683" t="s">
        <v>16</v>
      </c>
      <c r="N20" s="1684"/>
      <c r="O20" s="1684"/>
      <c r="P20" s="1684"/>
      <c r="Q20" s="311"/>
      <c r="R20" s="312"/>
    </row>
    <row r="21" spans="1:18" ht="21" customHeight="1">
      <c r="A21" s="313"/>
      <c r="B21" s="314"/>
      <c r="C21" s="315"/>
      <c r="D21" s="316"/>
      <c r="E21" s="317"/>
      <c r="F21" s="318"/>
      <c r="G21" s="319"/>
      <c r="H21" s="320"/>
      <c r="I21" s="321"/>
      <c r="J21" s="322"/>
      <c r="K21" s="323"/>
      <c r="L21" s="324"/>
      <c r="M21" s="325"/>
      <c r="N21" s="326"/>
      <c r="O21" s="327"/>
      <c r="P21" s="328"/>
      <c r="Q21" s="329"/>
      <c r="R21" s="330"/>
    </row>
  </sheetData>
  <mergeCells count="10">
    <mergeCell ref="J18:L18"/>
    <mergeCell ref="M18:P18"/>
    <mergeCell ref="J20:L20"/>
    <mergeCell ref="M20:P20"/>
    <mergeCell ref="A2:Q2"/>
    <mergeCell ref="A3:N3"/>
    <mergeCell ref="J14:L14"/>
    <mergeCell ref="M14:P14"/>
    <mergeCell ref="J16:L16"/>
    <mergeCell ref="M16:P16"/>
  </mergeCells>
  <phoneticPr fontId="28" type="noConversion"/>
  <printOptions horizontalCentered="1"/>
  <pageMargins left="0.78740157480314998" right="0.78740157480314998" top="1.1811023622047201" bottom="1.1811023622047201" header="0.51180999999999999" footer="0.51180999999999999"/>
  <pageSetup paperSize="9" scale="80" orientation="landscape" errors="blank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1"/>
  <sheetViews>
    <sheetView showGridLines="0" showZeros="0" zoomScalePageLayoutView="60" workbookViewId="0">
      <pane activePane="bottomRight" state="frozen"/>
    </sheetView>
  </sheetViews>
  <sheetFormatPr defaultColWidth="8" defaultRowHeight="13.5"/>
  <cols>
    <col min="1" max="1" width="39.5" style="1"/>
    <col min="2" max="3" width="27.25" style="1"/>
    <col min="4" max="4" width="42.125" style="1"/>
    <col min="5" max="6" width="27.25" style="1"/>
  </cols>
  <sheetData>
    <row r="1" spans="1:6" ht="48" customHeight="1">
      <c r="A1" s="1692" t="s">
        <v>195</v>
      </c>
      <c r="B1" s="1693"/>
      <c r="C1" s="1693"/>
      <c r="D1" s="1693"/>
      <c r="E1" s="1693"/>
      <c r="F1" s="1693"/>
    </row>
    <row r="2" spans="1:6" ht="21" customHeight="1">
      <c r="A2" s="1008"/>
      <c r="B2" s="1009"/>
      <c r="C2" s="1010"/>
      <c r="D2" s="1011"/>
      <c r="E2" s="1695" t="s">
        <v>37</v>
      </c>
      <c r="F2" s="1696"/>
    </row>
    <row r="3" spans="1:6" ht="21" customHeight="1">
      <c r="A3" s="1012" t="s">
        <v>50</v>
      </c>
      <c r="B3" s="1013"/>
      <c r="C3" s="1014"/>
      <c r="D3" s="1015"/>
      <c r="E3" s="1016"/>
      <c r="F3" s="1017" t="s">
        <v>51</v>
      </c>
    </row>
    <row r="4" spans="1:6" ht="28.5" customHeight="1">
      <c r="A4" s="1018" t="s">
        <v>52</v>
      </c>
      <c r="B4" s="1019" t="s">
        <v>79</v>
      </c>
      <c r="C4" s="1020" t="s">
        <v>80</v>
      </c>
      <c r="D4" s="1021" t="s">
        <v>52</v>
      </c>
      <c r="E4" s="1022" t="s">
        <v>79</v>
      </c>
      <c r="F4" s="1023" t="s">
        <v>80</v>
      </c>
    </row>
    <row r="5" spans="1:6" ht="28.5" customHeight="1">
      <c r="A5" s="1024" t="s">
        <v>196</v>
      </c>
      <c r="B5" s="1025">
        <v>302892599</v>
      </c>
      <c r="C5" s="1026">
        <v>318068370</v>
      </c>
      <c r="D5" s="1027" t="s">
        <v>197</v>
      </c>
      <c r="E5" s="1028">
        <v>105390000</v>
      </c>
      <c r="F5" s="1029">
        <v>117644400</v>
      </c>
    </row>
    <row r="6" spans="1:6" ht="28.5" customHeight="1">
      <c r="A6" s="1030" t="s">
        <v>83</v>
      </c>
      <c r="B6" s="1031">
        <v>0</v>
      </c>
      <c r="C6" s="1032">
        <v>0</v>
      </c>
      <c r="D6" s="1033" t="s">
        <v>198</v>
      </c>
      <c r="E6" s="1034">
        <v>23108057</v>
      </c>
      <c r="F6" s="1035">
        <v>26574264</v>
      </c>
    </row>
    <row r="7" spans="1:6" ht="28.5" customHeight="1">
      <c r="A7" s="1036" t="s">
        <v>87</v>
      </c>
      <c r="B7" s="1037">
        <v>60000000</v>
      </c>
      <c r="C7" s="1038">
        <v>500000</v>
      </c>
      <c r="D7" s="1039" t="s">
        <v>88</v>
      </c>
      <c r="E7" s="1040">
        <v>88000</v>
      </c>
      <c r="F7" s="1041">
        <v>88000</v>
      </c>
    </row>
    <row r="8" spans="1:6" ht="28.5" customHeight="1">
      <c r="A8" s="1042" t="s">
        <v>136</v>
      </c>
      <c r="B8" s="1043">
        <v>600000</v>
      </c>
      <c r="C8" s="1044">
        <v>700000</v>
      </c>
      <c r="D8" s="1045" t="s">
        <v>199</v>
      </c>
      <c r="E8" s="1046">
        <v>0</v>
      </c>
      <c r="F8" s="1047">
        <v>0</v>
      </c>
    </row>
    <row r="9" spans="1:6" ht="28.5" customHeight="1">
      <c r="A9" s="1048" t="s">
        <v>137</v>
      </c>
      <c r="B9" s="1049">
        <v>8527624.3000000007</v>
      </c>
      <c r="C9" s="1050">
        <v>0</v>
      </c>
      <c r="D9" s="1051" t="s">
        <v>200</v>
      </c>
      <c r="E9" s="1052">
        <v>7070</v>
      </c>
      <c r="F9" s="1053">
        <v>59000000</v>
      </c>
    </row>
    <row r="10" spans="1:6" ht="28.5" customHeight="1">
      <c r="A10" s="1054" t="s">
        <v>95</v>
      </c>
      <c r="B10" s="1055">
        <v>0</v>
      </c>
      <c r="C10" s="1056">
        <v>0</v>
      </c>
      <c r="D10" s="1057" t="s">
        <v>201</v>
      </c>
      <c r="E10" s="1058">
        <v>58000000</v>
      </c>
      <c r="F10" s="1059">
        <v>90000000</v>
      </c>
    </row>
    <row r="11" spans="1:6" ht="28.5" customHeight="1">
      <c r="A11" s="1060" t="s">
        <v>94</v>
      </c>
      <c r="B11" s="1061" t="s">
        <v>94</v>
      </c>
      <c r="C11" s="1062" t="s">
        <v>94</v>
      </c>
      <c r="D11" s="1063" t="s">
        <v>202</v>
      </c>
      <c r="E11" s="1064">
        <v>0</v>
      </c>
      <c r="F11" s="1065">
        <v>15200000</v>
      </c>
    </row>
    <row r="12" spans="1:6" ht="28.5" customHeight="1">
      <c r="A12" s="1066" t="s">
        <v>94</v>
      </c>
      <c r="B12" s="1067" t="s">
        <v>94</v>
      </c>
      <c r="C12" s="1068" t="s">
        <v>94</v>
      </c>
      <c r="D12" s="1069" t="s">
        <v>203</v>
      </c>
      <c r="E12" s="1070">
        <v>500000</v>
      </c>
      <c r="F12" s="1071">
        <v>500000</v>
      </c>
    </row>
    <row r="13" spans="1:6" ht="28.5" customHeight="1">
      <c r="A13" s="1072" t="s">
        <v>94</v>
      </c>
      <c r="B13" s="1073" t="s">
        <v>94</v>
      </c>
      <c r="C13" s="1074" t="s">
        <v>94</v>
      </c>
      <c r="D13" s="1075" t="s">
        <v>204</v>
      </c>
      <c r="E13" s="1076">
        <v>20475199.460000001</v>
      </c>
      <c r="F13" s="1077">
        <v>0</v>
      </c>
    </row>
    <row r="14" spans="1:6" ht="28.5" customHeight="1">
      <c r="A14" s="1078" t="s">
        <v>138</v>
      </c>
      <c r="B14" s="360">
        <f>B5+B6+B7+B8+B9</f>
        <v>372020223.30000001</v>
      </c>
      <c r="C14" s="360">
        <f>C5+C6+C7+C8+C9</f>
        <v>319268370</v>
      </c>
      <c r="D14" s="1079" t="s">
        <v>205</v>
      </c>
      <c r="E14" s="360">
        <f>E5+E6+E7+E8+E9+E10+E11+E12+E13</f>
        <v>207568326.46000001</v>
      </c>
      <c r="F14" s="360">
        <f>F5+F6+F7+F8+F9+F10+F11+F12+F13</f>
        <v>309006664</v>
      </c>
    </row>
    <row r="15" spans="1:6" ht="28.5" customHeight="1">
      <c r="A15" s="1080" t="s">
        <v>140</v>
      </c>
      <c r="B15" s="1081">
        <v>6830000</v>
      </c>
      <c r="C15" s="1082">
        <v>10870000</v>
      </c>
      <c r="D15" s="1083" t="s">
        <v>206</v>
      </c>
      <c r="E15" s="1084">
        <v>0</v>
      </c>
      <c r="F15" s="1085">
        <v>0</v>
      </c>
    </row>
    <row r="16" spans="1:6" ht="28.5" customHeight="1">
      <c r="A16" s="1086" t="s">
        <v>142</v>
      </c>
      <c r="B16" s="1087">
        <v>0</v>
      </c>
      <c r="C16" s="1088">
        <v>0</v>
      </c>
      <c r="D16" s="1089" t="s">
        <v>207</v>
      </c>
      <c r="E16" s="1090">
        <v>8520000</v>
      </c>
      <c r="F16" s="1091">
        <v>15140000</v>
      </c>
    </row>
    <row r="17" spans="1:6" ht="28.5" customHeight="1">
      <c r="A17" s="1092" t="s">
        <v>144</v>
      </c>
      <c r="B17" s="596">
        <f>B14+B15+B16</f>
        <v>378850223.30000001</v>
      </c>
      <c r="C17" s="596">
        <f>C14+C15+C16</f>
        <v>330138370</v>
      </c>
      <c r="D17" s="1093" t="s">
        <v>208</v>
      </c>
      <c r="E17" s="596">
        <f>E14+E15+E16</f>
        <v>216088326.46000001</v>
      </c>
      <c r="F17" s="596">
        <f>F14+F15+F16</f>
        <v>324146664</v>
      </c>
    </row>
    <row r="18" spans="1:6" ht="28.5" customHeight="1">
      <c r="A18" s="1094" t="s">
        <v>94</v>
      </c>
      <c r="B18" s="1095" t="s">
        <v>94</v>
      </c>
      <c r="C18" s="1096" t="s">
        <v>94</v>
      </c>
      <c r="D18" s="1097" t="s">
        <v>209</v>
      </c>
      <c r="E18" s="596">
        <f>B17-E17</f>
        <v>162761896.84</v>
      </c>
      <c r="F18" s="596">
        <f>C17-F17</f>
        <v>5991706</v>
      </c>
    </row>
    <row r="19" spans="1:6" ht="28.5" customHeight="1">
      <c r="A19" s="1098" t="s">
        <v>147</v>
      </c>
      <c r="B19" s="1099">
        <v>324974021.31999999</v>
      </c>
      <c r="C19" s="596">
        <f>E19</f>
        <v>487735918.16000003</v>
      </c>
      <c r="D19" s="1100" t="s">
        <v>210</v>
      </c>
      <c r="E19" s="596">
        <f>B19+E18</f>
        <v>487735918.16000003</v>
      </c>
      <c r="F19" s="596">
        <f>C19+F18</f>
        <v>493727624.16000003</v>
      </c>
    </row>
    <row r="20" spans="1:6" ht="28.5" customHeight="1">
      <c r="A20" s="1101" t="s">
        <v>111</v>
      </c>
      <c r="B20" s="360">
        <f>B17+B19</f>
        <v>703824244.62</v>
      </c>
      <c r="C20" s="360">
        <f>C17+C19</f>
        <v>817874288.15999997</v>
      </c>
      <c r="D20" s="1102" t="s">
        <v>111</v>
      </c>
      <c r="E20" s="360">
        <f>E17+E19</f>
        <v>703824244.62</v>
      </c>
      <c r="F20" s="360">
        <f>F17+F19</f>
        <v>817874288.15999997</v>
      </c>
    </row>
    <row r="21" spans="1:6" ht="28.5" customHeight="1">
      <c r="A21" s="1103"/>
      <c r="B21" s="1104"/>
      <c r="C21" s="1105"/>
      <c r="D21" s="1106"/>
      <c r="E21" s="1107"/>
      <c r="F21" s="1108" t="s">
        <v>211</v>
      </c>
    </row>
  </sheetData>
  <mergeCells count="2">
    <mergeCell ref="A1:F1"/>
    <mergeCell ref="E2:F2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7"/>
  <sheetViews>
    <sheetView zoomScalePageLayoutView="60" workbookViewId="0">
      <pane activePane="bottomRight" state="frozen"/>
    </sheetView>
  </sheetViews>
  <sheetFormatPr defaultColWidth="8" defaultRowHeight="13.5"/>
  <cols>
    <col min="1" max="1" width="32.25" style="1"/>
    <col min="2" max="2" width="25.625" style="1"/>
    <col min="3" max="3" width="28" style="1"/>
    <col min="4" max="4" width="26.875" style="1"/>
    <col min="5" max="5" width="24.375" style="1"/>
    <col min="6" max="6" width="24.625" style="1"/>
    <col min="7" max="7" width="23.25" style="1"/>
    <col min="8" max="8" width="22.75" style="1"/>
    <col min="9" max="9" width="25.5" style="1"/>
  </cols>
  <sheetData>
    <row r="1" spans="1:9" ht="31.5" customHeight="1">
      <c r="A1" s="1708" t="s">
        <v>212</v>
      </c>
      <c r="B1" s="1709"/>
      <c r="C1" s="1709"/>
      <c r="D1" s="1709"/>
      <c r="E1" s="1709"/>
      <c r="F1" s="1709"/>
      <c r="G1" s="1709"/>
      <c r="H1" s="1709"/>
      <c r="I1" s="1709"/>
    </row>
    <row r="2" spans="1:9" ht="31.5" customHeight="1">
      <c r="A2" s="1709"/>
      <c r="B2" s="1709"/>
      <c r="C2" s="1709"/>
      <c r="D2" s="1709"/>
      <c r="E2" s="1709"/>
      <c r="F2" s="1709"/>
      <c r="G2" s="1709"/>
      <c r="H2" s="1709"/>
      <c r="I2" s="1709"/>
    </row>
    <row r="3" spans="1:9" ht="21" customHeight="1">
      <c r="A3" s="1109"/>
      <c r="B3" s="1110"/>
      <c r="C3" s="1111"/>
      <c r="D3" s="1112"/>
      <c r="E3" s="1113"/>
      <c r="F3" s="1114"/>
      <c r="G3" s="1115"/>
      <c r="H3" s="1116"/>
      <c r="I3" s="1117" t="s">
        <v>39</v>
      </c>
    </row>
    <row r="4" spans="1:9" ht="21" customHeight="1">
      <c r="A4" s="1118" t="s">
        <v>50</v>
      </c>
      <c r="B4" s="1119"/>
      <c r="C4" s="1120"/>
      <c r="D4" s="1121"/>
      <c r="E4" s="1122"/>
      <c r="F4" s="1123"/>
      <c r="G4" s="1124"/>
      <c r="H4" s="1125"/>
      <c r="I4" s="1126" t="s">
        <v>51</v>
      </c>
    </row>
    <row r="5" spans="1:9" ht="42.75" customHeight="1">
      <c r="A5" s="1127" t="s">
        <v>213</v>
      </c>
      <c r="B5" s="1128" t="s">
        <v>53</v>
      </c>
      <c r="C5" s="1129" t="s">
        <v>214</v>
      </c>
      <c r="D5" s="1130" t="s">
        <v>215</v>
      </c>
      <c r="E5" s="1131" t="s">
        <v>216</v>
      </c>
      <c r="F5" s="1132" t="s">
        <v>217</v>
      </c>
      <c r="G5" s="1133" t="s">
        <v>218</v>
      </c>
      <c r="H5" s="1134" t="s">
        <v>59</v>
      </c>
      <c r="I5" s="1135" t="s">
        <v>60</v>
      </c>
    </row>
    <row r="6" spans="1:9" ht="27.75" customHeight="1">
      <c r="A6" s="1136" t="s">
        <v>219</v>
      </c>
      <c r="B6" s="1137">
        <v>0</v>
      </c>
      <c r="C6" s="1137">
        <v>0</v>
      </c>
      <c r="D6" s="1137">
        <v>0</v>
      </c>
      <c r="E6" s="1137">
        <v>0</v>
      </c>
      <c r="F6" s="1137">
        <v>0</v>
      </c>
      <c r="G6" s="1137">
        <v>0</v>
      </c>
      <c r="H6" s="1137">
        <v>0</v>
      </c>
      <c r="I6" s="1137">
        <v>0</v>
      </c>
    </row>
    <row r="7" spans="1:9" ht="27.75" customHeight="1">
      <c r="A7" s="1138" t="s">
        <v>220</v>
      </c>
      <c r="B7" s="1137">
        <v>0</v>
      </c>
      <c r="C7" s="1139">
        <v>0</v>
      </c>
      <c r="D7" s="1140">
        <v>0</v>
      </c>
      <c r="E7" s="1141">
        <v>0</v>
      </c>
      <c r="F7" s="1142">
        <v>0</v>
      </c>
      <c r="G7" s="1143">
        <v>0</v>
      </c>
      <c r="H7" s="1144">
        <v>0</v>
      </c>
      <c r="I7" s="1145">
        <v>0</v>
      </c>
    </row>
    <row r="8" spans="1:9" ht="27.75" customHeight="1">
      <c r="A8" s="1146" t="s">
        <v>221</v>
      </c>
      <c r="B8" s="1137">
        <v>0</v>
      </c>
      <c r="C8" s="1147">
        <v>0</v>
      </c>
      <c r="D8" s="1148">
        <v>0</v>
      </c>
      <c r="E8" s="1149">
        <v>0</v>
      </c>
      <c r="F8" s="1150">
        <v>0</v>
      </c>
      <c r="G8" s="1151">
        <v>0</v>
      </c>
      <c r="H8" s="1152">
        <v>0</v>
      </c>
      <c r="I8" s="1153">
        <v>0</v>
      </c>
    </row>
    <row r="9" spans="1:9" ht="27.75" customHeight="1">
      <c r="A9" s="1154" t="s">
        <v>222</v>
      </c>
      <c r="B9" s="1137">
        <v>0</v>
      </c>
      <c r="C9" s="1155">
        <v>0</v>
      </c>
      <c r="D9" s="1156">
        <v>0</v>
      </c>
      <c r="E9" s="1157">
        <v>0</v>
      </c>
      <c r="F9" s="1158">
        <v>0</v>
      </c>
      <c r="G9" s="1159">
        <v>0</v>
      </c>
      <c r="H9" s="1160">
        <v>0</v>
      </c>
      <c r="I9" s="1161">
        <v>0</v>
      </c>
    </row>
    <row r="10" spans="1:9" ht="27.75" customHeight="1">
      <c r="A10" s="1162" t="s">
        <v>223</v>
      </c>
      <c r="B10" s="1137">
        <v>1512961966.7</v>
      </c>
      <c r="C10" s="1137">
        <v>0</v>
      </c>
      <c r="D10" s="1137">
        <v>982961966.70000005</v>
      </c>
      <c r="E10" s="1137">
        <v>530000000</v>
      </c>
      <c r="F10" s="1137">
        <v>0</v>
      </c>
      <c r="G10" s="1137">
        <v>0</v>
      </c>
      <c r="H10" s="1137">
        <v>0</v>
      </c>
      <c r="I10" s="1137">
        <v>0</v>
      </c>
    </row>
    <row r="11" spans="1:9" ht="38.25" customHeight="1">
      <c r="A11" s="1163" t="s">
        <v>224</v>
      </c>
      <c r="B11" s="1164">
        <v>0</v>
      </c>
      <c r="C11" s="1165" t="s">
        <v>225</v>
      </c>
      <c r="D11" s="1166" t="s">
        <v>226</v>
      </c>
      <c r="E11" s="1167" t="s">
        <v>227</v>
      </c>
      <c r="F11" s="1168" t="s">
        <v>228</v>
      </c>
      <c r="G11" s="1169" t="s">
        <v>229</v>
      </c>
      <c r="H11" s="1170" t="s">
        <v>230</v>
      </c>
      <c r="I11" s="1171" t="s">
        <v>231</v>
      </c>
    </row>
    <row r="12" spans="1:9" ht="29.25" customHeight="1">
      <c r="A12" s="1172" t="s">
        <v>232</v>
      </c>
      <c r="B12" s="1137">
        <v>1512961966.7</v>
      </c>
      <c r="C12" s="1173">
        <v>0</v>
      </c>
      <c r="D12" s="1174">
        <v>982961966.70000005</v>
      </c>
      <c r="E12" s="1175">
        <v>530000000</v>
      </c>
      <c r="F12" s="1176">
        <v>0</v>
      </c>
      <c r="G12" s="1177">
        <v>0</v>
      </c>
      <c r="H12" s="1178">
        <v>0</v>
      </c>
      <c r="I12" s="1179">
        <v>0</v>
      </c>
    </row>
    <row r="13" spans="1:9" ht="27.75" customHeight="1">
      <c r="A13" s="1180" t="s">
        <v>233</v>
      </c>
      <c r="B13" s="1137">
        <v>95080000</v>
      </c>
      <c r="C13" s="1181">
        <v>0</v>
      </c>
      <c r="D13" s="1182">
        <v>95080000</v>
      </c>
      <c r="E13" s="1183">
        <v>0</v>
      </c>
      <c r="F13" s="1184">
        <v>0</v>
      </c>
      <c r="G13" s="1185">
        <v>0</v>
      </c>
      <c r="H13" s="1186">
        <v>0</v>
      </c>
      <c r="I13" s="1187">
        <v>0</v>
      </c>
    </row>
    <row r="14" spans="1:9" ht="27.75" customHeight="1">
      <c r="A14" s="1188" t="s">
        <v>234</v>
      </c>
      <c r="B14" s="1137">
        <v>0</v>
      </c>
      <c r="C14" s="1189">
        <v>0</v>
      </c>
      <c r="D14" s="1190">
        <v>0</v>
      </c>
      <c r="E14" s="1191">
        <v>0</v>
      </c>
      <c r="F14" s="1192">
        <v>0</v>
      </c>
      <c r="G14" s="1193">
        <v>0</v>
      </c>
      <c r="H14" s="1194">
        <v>0</v>
      </c>
      <c r="I14" s="1195">
        <v>0</v>
      </c>
    </row>
    <row r="15" spans="1:9" ht="27.75" customHeight="1">
      <c r="A15" s="1196" t="s">
        <v>235</v>
      </c>
      <c r="B15" s="1137">
        <v>0</v>
      </c>
      <c r="C15" s="1197">
        <v>0</v>
      </c>
      <c r="D15" s="1198">
        <v>0</v>
      </c>
      <c r="E15" s="1199">
        <v>0</v>
      </c>
      <c r="F15" s="1200">
        <v>0</v>
      </c>
      <c r="G15" s="1201">
        <v>0</v>
      </c>
      <c r="H15" s="1202">
        <v>0</v>
      </c>
      <c r="I15" s="1203">
        <v>0</v>
      </c>
    </row>
    <row r="16" spans="1:9" ht="27.75" customHeight="1">
      <c r="A16" s="1204" t="s">
        <v>236</v>
      </c>
      <c r="B16" s="1137">
        <v>1417881966.7</v>
      </c>
      <c r="C16" s="1205">
        <v>0</v>
      </c>
      <c r="D16" s="1206">
        <v>887881966.70000005</v>
      </c>
      <c r="E16" s="1207">
        <v>530000000</v>
      </c>
      <c r="F16" s="1208">
        <v>0</v>
      </c>
      <c r="G16" s="1209">
        <v>0</v>
      </c>
      <c r="H16" s="1210">
        <v>0</v>
      </c>
      <c r="I16" s="1211">
        <v>0</v>
      </c>
    </row>
    <row r="17" spans="1:9" ht="27.75" customHeight="1">
      <c r="A17" s="1212"/>
      <c r="B17" s="1213"/>
      <c r="C17" s="1214"/>
      <c r="D17" s="1215"/>
      <c r="E17" s="1216"/>
      <c r="F17" s="1217"/>
      <c r="G17" s="1218"/>
      <c r="H17" s="1219"/>
      <c r="I17" s="1220" t="s">
        <v>237</v>
      </c>
    </row>
  </sheetData>
  <mergeCells count="1">
    <mergeCell ref="A1:I2"/>
  </mergeCells>
  <phoneticPr fontId="28" type="noConversion"/>
  <pageMargins left="1.1811023622047201" right="1.1811023622047201" top="1.1811023622047201" bottom="1.1811023622047201" header="0.51180999999999999" footer="0.51180999999999999"/>
  <pageSetup paperSize="9" orientation="landscape" errors="blank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6"/>
  <sheetViews>
    <sheetView zoomScalePageLayoutView="60" workbookViewId="0">
      <pane activePane="bottomRight" state="frozen"/>
    </sheetView>
  </sheetViews>
  <sheetFormatPr defaultColWidth="8" defaultRowHeight="13.5"/>
  <cols>
    <col min="1" max="2" width="71.75" style="1"/>
  </cols>
  <sheetData>
    <row r="1" spans="1:2" ht="31.5" customHeight="1">
      <c r="A1" s="1708" t="s">
        <v>238</v>
      </c>
      <c r="B1" s="1709"/>
    </row>
    <row r="2" spans="1:2" ht="31.5" customHeight="1">
      <c r="A2" s="1709"/>
      <c r="B2" s="1709"/>
    </row>
    <row r="3" spans="1:2" ht="21" customHeight="1">
      <c r="A3" s="1221"/>
      <c r="B3" s="1222" t="s">
        <v>41</v>
      </c>
    </row>
    <row r="4" spans="1:2" ht="21" customHeight="1">
      <c r="A4" s="1223" t="s">
        <v>50</v>
      </c>
      <c r="B4" s="1224" t="s">
        <v>51</v>
      </c>
    </row>
    <row r="5" spans="1:2" ht="42.75" customHeight="1">
      <c r="A5" s="1225" t="s">
        <v>213</v>
      </c>
      <c r="B5" s="1226" t="s">
        <v>239</v>
      </c>
    </row>
    <row r="6" spans="1:2" ht="27.75" customHeight="1">
      <c r="A6" s="1227" t="s">
        <v>240</v>
      </c>
      <c r="B6" s="1137">
        <f>B7+B8+B9+B10</f>
        <v>0</v>
      </c>
    </row>
    <row r="7" spans="1:2" ht="27.75" customHeight="1">
      <c r="A7" s="1228" t="s">
        <v>241</v>
      </c>
      <c r="B7" s="1137">
        <f>B12+B17+B22</f>
        <v>0</v>
      </c>
    </row>
    <row r="8" spans="1:2" ht="27.75" customHeight="1">
      <c r="A8" s="1229" t="s">
        <v>242</v>
      </c>
      <c r="B8" s="1137">
        <f>B13+B18+B23</f>
        <v>0</v>
      </c>
    </row>
    <row r="9" spans="1:2" ht="27.75" customHeight="1">
      <c r="A9" s="1230" t="s">
        <v>243</v>
      </c>
      <c r="B9" s="1137">
        <f>B14+B19+B24</f>
        <v>0</v>
      </c>
    </row>
    <row r="10" spans="1:2" ht="27.75" customHeight="1">
      <c r="A10" s="1231" t="s">
        <v>244</v>
      </c>
      <c r="B10" s="1137">
        <f>B15+B20+B25</f>
        <v>0</v>
      </c>
    </row>
    <row r="11" spans="1:2" ht="27.75" customHeight="1">
      <c r="A11" s="1232" t="s">
        <v>245</v>
      </c>
      <c r="B11" s="1137">
        <f>B12+B13+B14+B15</f>
        <v>0</v>
      </c>
    </row>
    <row r="12" spans="1:2" ht="27.75" customHeight="1">
      <c r="A12" s="1233" t="s">
        <v>241</v>
      </c>
      <c r="B12" s="1234">
        <v>0</v>
      </c>
    </row>
    <row r="13" spans="1:2" ht="27.75" customHeight="1">
      <c r="A13" s="1235" t="s">
        <v>242</v>
      </c>
      <c r="B13" s="1236">
        <v>0</v>
      </c>
    </row>
    <row r="14" spans="1:2" ht="27.75" customHeight="1">
      <c r="A14" s="1237" t="s">
        <v>243</v>
      </c>
      <c r="B14" s="1238">
        <v>0</v>
      </c>
    </row>
    <row r="15" spans="1:2" ht="27.75" customHeight="1">
      <c r="A15" s="1239" t="s">
        <v>244</v>
      </c>
      <c r="B15" s="1240">
        <v>0</v>
      </c>
    </row>
    <row r="16" spans="1:2" ht="27.75" customHeight="1">
      <c r="A16" s="1241" t="s">
        <v>246</v>
      </c>
      <c r="B16" s="1137">
        <f>B17+B18+B19+B20</f>
        <v>0</v>
      </c>
    </row>
    <row r="17" spans="1:2" ht="27.75" customHeight="1">
      <c r="A17" s="1242" t="s">
        <v>241</v>
      </c>
      <c r="B17" s="1243">
        <v>0</v>
      </c>
    </row>
    <row r="18" spans="1:2" ht="27.75" customHeight="1">
      <c r="A18" s="1244" t="s">
        <v>242</v>
      </c>
      <c r="B18" s="1245">
        <v>0</v>
      </c>
    </row>
    <row r="19" spans="1:2" ht="27.75" customHeight="1">
      <c r="A19" s="1246" t="s">
        <v>243</v>
      </c>
      <c r="B19" s="1247">
        <v>0</v>
      </c>
    </row>
    <row r="20" spans="1:2" ht="27.75" customHeight="1">
      <c r="A20" s="1248" t="s">
        <v>244</v>
      </c>
      <c r="B20" s="1249">
        <v>0</v>
      </c>
    </row>
    <row r="21" spans="1:2" ht="27.75" customHeight="1">
      <c r="A21" s="1250" t="s">
        <v>247</v>
      </c>
      <c r="B21" s="1137">
        <f>B22+B23+B24+B25</f>
        <v>0</v>
      </c>
    </row>
    <row r="22" spans="1:2" ht="27.75" customHeight="1">
      <c r="A22" s="1251" t="s">
        <v>241</v>
      </c>
      <c r="B22" s="1252">
        <v>0</v>
      </c>
    </row>
    <row r="23" spans="1:2" ht="27.75" customHeight="1">
      <c r="A23" s="1253" t="s">
        <v>242</v>
      </c>
      <c r="B23" s="1254">
        <v>0</v>
      </c>
    </row>
    <row r="24" spans="1:2" ht="27.75" customHeight="1">
      <c r="A24" s="1255" t="s">
        <v>243</v>
      </c>
      <c r="B24" s="1256">
        <v>0</v>
      </c>
    </row>
    <row r="25" spans="1:2" ht="27.75" customHeight="1">
      <c r="A25" s="1257" t="s">
        <v>244</v>
      </c>
      <c r="B25" s="1258">
        <v>0</v>
      </c>
    </row>
    <row r="26" spans="1:2" ht="15" customHeight="1">
      <c r="A26" s="1259"/>
      <c r="B26" s="1260" t="s">
        <v>248</v>
      </c>
    </row>
  </sheetData>
  <mergeCells count="1">
    <mergeCell ref="A1:B2"/>
  </mergeCells>
  <phoneticPr fontId="28" type="noConversion"/>
  <pageMargins left="1.1811023622047201" right="1.1811023622047201" top="1.1811023622047201" bottom="1.1811023622047201" header="0.51180999999999999" footer="0.51180999999999999"/>
  <pageSetup paperSize="9" orientation="portrait" errors="blank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5"/>
  <sheetViews>
    <sheetView topLeftCell="A7" zoomScalePageLayoutView="60" workbookViewId="0"/>
  </sheetViews>
  <sheetFormatPr defaultColWidth="8" defaultRowHeight="13.5"/>
  <cols>
    <col min="1" max="1" width="55.875" style="1"/>
    <col min="2" max="2" width="7.5" style="1"/>
    <col min="3" max="4" width="24.25" style="1"/>
    <col min="5" max="5" width="55.875" style="1"/>
    <col min="6" max="6" width="7.5" style="1"/>
    <col min="7" max="8" width="24.25" style="1"/>
  </cols>
  <sheetData>
    <row r="1" spans="1:8" ht="63" customHeight="1">
      <c r="A1" s="1710" t="s">
        <v>249</v>
      </c>
      <c r="B1" s="1709"/>
      <c r="C1" s="1709"/>
      <c r="D1" s="1709"/>
      <c r="E1" s="1709"/>
      <c r="F1" s="1709"/>
      <c r="G1" s="1709"/>
      <c r="H1" s="1709"/>
    </row>
    <row r="2" spans="1:8" ht="21" customHeight="1">
      <c r="A2" s="1261" t="s">
        <v>250</v>
      </c>
      <c r="B2" s="1262"/>
      <c r="C2" s="1263"/>
      <c r="D2" s="1264"/>
      <c r="E2" s="1265"/>
      <c r="F2" s="1266"/>
      <c r="G2" s="1267"/>
      <c r="H2" s="1268" t="s">
        <v>43</v>
      </c>
    </row>
    <row r="3" spans="1:8" ht="27.75" customHeight="1">
      <c r="A3" s="1269" t="s">
        <v>52</v>
      </c>
      <c r="B3" s="1270" t="s">
        <v>251</v>
      </c>
      <c r="C3" s="1271" t="s">
        <v>79</v>
      </c>
      <c r="D3" s="1272" t="s">
        <v>80</v>
      </c>
      <c r="E3" s="1273" t="s">
        <v>52</v>
      </c>
      <c r="F3" s="1274" t="s">
        <v>251</v>
      </c>
      <c r="G3" s="1275" t="s">
        <v>79</v>
      </c>
      <c r="H3" s="1276" t="s">
        <v>80</v>
      </c>
    </row>
    <row r="4" spans="1:8" ht="27.75" customHeight="1">
      <c r="A4" s="1277" t="s">
        <v>252</v>
      </c>
      <c r="B4" s="1278" t="s">
        <v>94</v>
      </c>
      <c r="C4" s="1279" t="s">
        <v>94</v>
      </c>
      <c r="D4" s="1280" t="s">
        <v>94</v>
      </c>
      <c r="E4" s="1281" t="s">
        <v>253</v>
      </c>
      <c r="F4" s="1282" t="s">
        <v>254</v>
      </c>
      <c r="G4" s="1283">
        <v>20000000</v>
      </c>
      <c r="H4" s="1284">
        <v>28000000</v>
      </c>
    </row>
    <row r="5" spans="1:8" ht="27.75" customHeight="1">
      <c r="A5" s="1285" t="s">
        <v>255</v>
      </c>
      <c r="B5" s="1286" t="s">
        <v>256</v>
      </c>
      <c r="C5" s="1287">
        <f>C6+C8+C9</f>
        <v>942902</v>
      </c>
      <c r="D5" s="1287">
        <f>D6+D8+D9</f>
        <v>959245</v>
      </c>
      <c r="E5" s="1288" t="s">
        <v>257</v>
      </c>
      <c r="F5" s="1289" t="s">
        <v>254</v>
      </c>
      <c r="G5" s="1290">
        <v>62430000</v>
      </c>
      <c r="H5" s="1291">
        <v>66000000</v>
      </c>
    </row>
    <row r="6" spans="1:8" ht="27.75" customHeight="1">
      <c r="A6" s="1292" t="s">
        <v>258</v>
      </c>
      <c r="B6" s="1293" t="s">
        <v>256</v>
      </c>
      <c r="C6" s="1294">
        <v>709380</v>
      </c>
      <c r="D6" s="1295">
        <v>712531</v>
      </c>
      <c r="E6" s="1296" t="s">
        <v>259</v>
      </c>
      <c r="F6" s="1297" t="s">
        <v>254</v>
      </c>
      <c r="G6" s="1137">
        <f>C24-G4+G5</f>
        <v>93100000</v>
      </c>
      <c r="H6" s="1137">
        <f>D24-H4+H5</f>
        <v>131100000</v>
      </c>
    </row>
    <row r="7" spans="1:8" ht="27.75" customHeight="1">
      <c r="A7" s="1298" t="s">
        <v>260</v>
      </c>
      <c r="B7" s="1299" t="s">
        <v>256</v>
      </c>
      <c r="C7" s="1300">
        <v>110362</v>
      </c>
      <c r="D7" s="1301">
        <v>101533</v>
      </c>
      <c r="E7" s="1302" t="s">
        <v>261</v>
      </c>
      <c r="F7" s="1303" t="s">
        <v>254</v>
      </c>
      <c r="G7" s="1304">
        <v>0</v>
      </c>
      <c r="H7" s="1305">
        <v>0</v>
      </c>
    </row>
    <row r="8" spans="1:8" ht="27.75" customHeight="1">
      <c r="A8" s="1306" t="s">
        <v>262</v>
      </c>
      <c r="B8" s="1307" t="s">
        <v>256</v>
      </c>
      <c r="C8" s="1308">
        <v>50</v>
      </c>
      <c r="D8" s="1309">
        <v>41</v>
      </c>
      <c r="E8" s="1310" t="s">
        <v>263</v>
      </c>
      <c r="F8" s="1311" t="s">
        <v>254</v>
      </c>
      <c r="G8" s="1312">
        <v>315100000</v>
      </c>
      <c r="H8" s="1313">
        <v>10000000</v>
      </c>
    </row>
    <row r="9" spans="1:8" ht="27.75" customHeight="1">
      <c r="A9" s="1314" t="s">
        <v>264</v>
      </c>
      <c r="B9" s="1315" t="s">
        <v>256</v>
      </c>
      <c r="C9" s="1316">
        <v>233472</v>
      </c>
      <c r="D9" s="1317">
        <v>246673</v>
      </c>
      <c r="E9" s="1318" t="s">
        <v>265</v>
      </c>
      <c r="F9" s="1319" t="s">
        <v>94</v>
      </c>
      <c r="G9" s="1320" t="s">
        <v>94</v>
      </c>
      <c r="H9" s="1321" t="s">
        <v>94</v>
      </c>
    </row>
    <row r="10" spans="1:8" ht="27.75" customHeight="1">
      <c r="A10" s="1322" t="s">
        <v>266</v>
      </c>
      <c r="B10" s="1323" t="s">
        <v>256</v>
      </c>
      <c r="C10" s="1324">
        <v>14993</v>
      </c>
      <c r="D10" s="1325">
        <v>14993</v>
      </c>
      <c r="E10" s="1326" t="s">
        <v>267</v>
      </c>
      <c r="F10" s="1327" t="s">
        <v>256</v>
      </c>
      <c r="G10" s="1328">
        <v>23054</v>
      </c>
      <c r="H10" s="1329">
        <v>22000</v>
      </c>
    </row>
    <row r="11" spans="1:8" ht="27.75" customHeight="1">
      <c r="A11" s="1330" t="s">
        <v>268</v>
      </c>
      <c r="B11" s="1331" t="s">
        <v>256</v>
      </c>
      <c r="C11" s="1332">
        <v>1792</v>
      </c>
      <c r="D11" s="1333">
        <v>1792</v>
      </c>
      <c r="E11" s="1334" t="s">
        <v>269</v>
      </c>
      <c r="F11" s="1335" t="s">
        <v>256</v>
      </c>
      <c r="G11" s="1336">
        <v>186160</v>
      </c>
      <c r="H11" s="1337">
        <v>169423</v>
      </c>
    </row>
    <row r="12" spans="1:8" ht="27.75" customHeight="1">
      <c r="A12" s="1338" t="s">
        <v>270</v>
      </c>
      <c r="B12" s="1339" t="s">
        <v>256</v>
      </c>
      <c r="C12" s="1340">
        <v>642549</v>
      </c>
      <c r="D12" s="1341">
        <v>648117</v>
      </c>
      <c r="E12" s="1342" t="s">
        <v>271</v>
      </c>
      <c r="F12" s="1343" t="s">
        <v>272</v>
      </c>
      <c r="G12" s="1137">
        <v>652.52</v>
      </c>
      <c r="H12" s="1137">
        <v>684.31</v>
      </c>
    </row>
    <row r="13" spans="1:8" ht="27.75" customHeight="1">
      <c r="A13" s="1344" t="s">
        <v>273</v>
      </c>
      <c r="B13" s="1345" t="s">
        <v>256</v>
      </c>
      <c r="C13" s="1346">
        <v>104042</v>
      </c>
      <c r="D13" s="1347">
        <v>98840</v>
      </c>
      <c r="E13" s="1348" t="s">
        <v>274</v>
      </c>
      <c r="F13" s="1349" t="s">
        <v>272</v>
      </c>
      <c r="G13" s="1137">
        <v>104.74</v>
      </c>
      <c r="H13" s="1137">
        <v>120</v>
      </c>
    </row>
    <row r="14" spans="1:8" ht="27.75" customHeight="1">
      <c r="A14" s="1350" t="s">
        <v>275</v>
      </c>
      <c r="B14" s="1351" t="s">
        <v>254</v>
      </c>
      <c r="C14" s="1352">
        <v>30519161372.740002</v>
      </c>
      <c r="D14" s="1353">
        <v>34760049404.709999</v>
      </c>
      <c r="E14" s="1354" t="s">
        <v>276</v>
      </c>
      <c r="F14" s="1355" t="s">
        <v>94</v>
      </c>
      <c r="G14" s="1356" t="s">
        <v>94</v>
      </c>
      <c r="H14" s="1357" t="s">
        <v>94</v>
      </c>
    </row>
    <row r="15" spans="1:8" ht="27.75" customHeight="1">
      <c r="A15" s="1358" t="s">
        <v>277</v>
      </c>
      <c r="B15" s="1359" t="s">
        <v>254</v>
      </c>
      <c r="C15" s="1360">
        <v>4507451621.0100002</v>
      </c>
      <c r="D15" s="1361">
        <v>5044286199.54</v>
      </c>
      <c r="E15" s="1362" t="s">
        <v>255</v>
      </c>
      <c r="F15" s="1363" t="s">
        <v>256</v>
      </c>
      <c r="G15" s="1287">
        <f>G16+G17</f>
        <v>44811</v>
      </c>
      <c r="H15" s="1287">
        <f>H16+H17</f>
        <v>45379</v>
      </c>
    </row>
    <row r="16" spans="1:8" ht="27.75" customHeight="1">
      <c r="A16" s="1364" t="s">
        <v>278</v>
      </c>
      <c r="B16" s="1365" t="s">
        <v>279</v>
      </c>
      <c r="C16" s="1137">
        <f>IF(C14=0,0,(C22+G5)/C14)*100</f>
        <v>23.4092361646325</v>
      </c>
      <c r="D16" s="1137">
        <f>IF(D14=0,0,(D22+H5)/D14)*100</f>
        <v>23.199060081506499</v>
      </c>
      <c r="E16" s="1366" t="s">
        <v>280</v>
      </c>
      <c r="F16" s="1367" t="s">
        <v>256</v>
      </c>
      <c r="G16" s="1368">
        <v>29115</v>
      </c>
      <c r="H16" s="1369">
        <v>29460</v>
      </c>
    </row>
    <row r="17" spans="1:8" ht="27.75" customHeight="1">
      <c r="A17" s="1370" t="s">
        <v>281</v>
      </c>
      <c r="B17" s="1371" t="s">
        <v>279</v>
      </c>
      <c r="C17" s="1372">
        <v>16</v>
      </c>
      <c r="D17" s="1373">
        <v>16</v>
      </c>
      <c r="E17" s="1374" t="s">
        <v>282</v>
      </c>
      <c r="F17" s="1375" t="s">
        <v>256</v>
      </c>
      <c r="G17" s="1376">
        <v>15696</v>
      </c>
      <c r="H17" s="1377">
        <v>15919</v>
      </c>
    </row>
    <row r="18" spans="1:8" ht="27.75" customHeight="1">
      <c r="A18" s="1378" t="s">
        <v>283</v>
      </c>
      <c r="B18" s="1379" t="s">
        <v>279</v>
      </c>
      <c r="C18" s="1380">
        <v>8</v>
      </c>
      <c r="D18" s="1381">
        <v>8</v>
      </c>
      <c r="E18" s="1382" t="s">
        <v>270</v>
      </c>
      <c r="F18" s="1383" t="s">
        <v>256</v>
      </c>
      <c r="G18" s="1384">
        <v>28615</v>
      </c>
      <c r="H18" s="1385">
        <v>28954</v>
      </c>
    </row>
    <row r="19" spans="1:8" ht="27.75" customHeight="1">
      <c r="A19" s="1386" t="s">
        <v>284</v>
      </c>
      <c r="B19" s="1387" t="s">
        <v>279</v>
      </c>
      <c r="C19" s="1388">
        <v>20</v>
      </c>
      <c r="D19" s="1389">
        <v>20</v>
      </c>
      <c r="E19" s="1390" t="s">
        <v>275</v>
      </c>
      <c r="F19" s="1391" t="s">
        <v>94</v>
      </c>
      <c r="G19" s="1392" t="s">
        <v>94</v>
      </c>
      <c r="H19" s="1393" t="s">
        <v>94</v>
      </c>
    </row>
    <row r="20" spans="1:8" ht="27.75" customHeight="1">
      <c r="A20" s="1394" t="s">
        <v>285</v>
      </c>
      <c r="B20" s="1395" t="s">
        <v>272</v>
      </c>
      <c r="C20" s="1137">
        <f>IF(C12=0,0,C14/C12)</f>
        <v>47497.017928189103</v>
      </c>
      <c r="D20" s="1137">
        <f>IF(D12=0,0,D14/D12)</f>
        <v>53632.367928491301</v>
      </c>
      <c r="E20" s="1396" t="s">
        <v>286</v>
      </c>
      <c r="F20" s="1397" t="s">
        <v>254</v>
      </c>
      <c r="G20" s="1398">
        <v>3940545320</v>
      </c>
      <c r="H20" s="1399">
        <v>4066927791.8400002</v>
      </c>
    </row>
    <row r="21" spans="1:8" ht="27.75" customHeight="1">
      <c r="A21" s="1400" t="s">
        <v>287</v>
      </c>
      <c r="B21" s="1401" t="s">
        <v>94</v>
      </c>
      <c r="C21" s="1402" t="s">
        <v>94</v>
      </c>
      <c r="D21" s="1403" t="s">
        <v>94</v>
      </c>
      <c r="E21" s="1404" t="s">
        <v>288</v>
      </c>
      <c r="F21" s="1405" t="s">
        <v>254</v>
      </c>
      <c r="G21" s="1406">
        <v>3940545320</v>
      </c>
      <c r="H21" s="1407">
        <v>4066927791.8400002</v>
      </c>
    </row>
    <row r="22" spans="1:8" ht="27.75" customHeight="1">
      <c r="A22" s="1408" t="s">
        <v>289</v>
      </c>
      <c r="B22" s="1409" t="s">
        <v>254</v>
      </c>
      <c r="C22" s="1410">
        <v>7081872561.21</v>
      </c>
      <c r="D22" s="1411">
        <v>7998004745.7600002</v>
      </c>
      <c r="E22" s="1412" t="s">
        <v>278</v>
      </c>
      <c r="F22" s="1413" t="s">
        <v>279</v>
      </c>
      <c r="G22" s="1137">
        <v>24</v>
      </c>
      <c r="H22" s="1137">
        <v>24</v>
      </c>
    </row>
    <row r="23" spans="1:8" ht="27.75" customHeight="1">
      <c r="A23" s="1414" t="s">
        <v>290</v>
      </c>
      <c r="B23" s="1415" t="s">
        <v>94</v>
      </c>
      <c r="C23" s="1416" t="s">
        <v>94</v>
      </c>
      <c r="D23" s="1417" t="s">
        <v>94</v>
      </c>
      <c r="E23" s="1418" t="s">
        <v>285</v>
      </c>
      <c r="F23" s="1419" t="s">
        <v>272</v>
      </c>
      <c r="G23" s="1137">
        <f>IF(G18=0,0,G21/G18)</f>
        <v>137709.07985322399</v>
      </c>
      <c r="H23" s="1137">
        <f>IF(H18=0,0,H21/H18)</f>
        <v>140461.69067624499</v>
      </c>
    </row>
    <row r="24" spans="1:8" ht="27.75" customHeight="1">
      <c r="A24" s="1420" t="s">
        <v>291</v>
      </c>
      <c r="B24" s="1421" t="s">
        <v>254</v>
      </c>
      <c r="C24" s="1422">
        <v>50670000</v>
      </c>
      <c r="D24" s="1137">
        <f>G6</f>
        <v>93100000</v>
      </c>
      <c r="E24" s="1423" t="s">
        <v>292</v>
      </c>
      <c r="F24" s="1424" t="s">
        <v>272</v>
      </c>
      <c r="G24" s="1425">
        <v>71680</v>
      </c>
      <c r="H24" s="1426">
        <v>84960</v>
      </c>
    </row>
    <row r="25" spans="1:8" ht="15.75" customHeight="1">
      <c r="A25" s="1427"/>
      <c r="B25" s="1428"/>
      <c r="C25" s="1429"/>
      <c r="D25" s="1430"/>
      <c r="E25" s="1431"/>
      <c r="F25" s="1432"/>
      <c r="G25" s="1433"/>
      <c r="H25" s="1434" t="s">
        <v>293</v>
      </c>
    </row>
  </sheetData>
  <mergeCells count="1">
    <mergeCell ref="A1:H1"/>
  </mergeCells>
  <phoneticPr fontId="28" type="noConversion"/>
  <pageMargins left="1.1811023622047201" right="1.1811023622047201" top="1.1811023622047201" bottom="1.1811023622047201" header="0.51180999999999999" footer="0.51180999999999999"/>
  <pageSetup paperSize="9" orientation="portrait" errors="blank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9"/>
  <sheetViews>
    <sheetView showGridLines="0" zoomScalePageLayoutView="60" workbookViewId="0">
      <pane activePane="bottomRight" state="frozen"/>
    </sheetView>
  </sheetViews>
  <sheetFormatPr defaultColWidth="8" defaultRowHeight="13.5"/>
  <cols>
    <col min="1" max="1" width="50.25" style="1"/>
    <col min="2" max="2" width="7.625" style="1"/>
    <col min="3" max="4" width="27.25" style="1"/>
    <col min="5" max="5" width="50.25" style="1"/>
    <col min="6" max="6" width="7.625" style="1"/>
    <col min="7" max="8" width="27.25" style="1"/>
  </cols>
  <sheetData>
    <row r="1" spans="1:8" ht="48" customHeight="1">
      <c r="A1" s="1692" t="s">
        <v>294</v>
      </c>
      <c r="B1" s="1693"/>
      <c r="C1" s="1693"/>
      <c r="D1" s="1693"/>
      <c r="E1" s="1693"/>
      <c r="F1" s="1693"/>
      <c r="G1" s="1693"/>
      <c r="H1" s="1693"/>
    </row>
    <row r="2" spans="1:8" ht="21" customHeight="1">
      <c r="A2" s="1435" t="s">
        <v>50</v>
      </c>
      <c r="B2" s="1436"/>
      <c r="C2" s="1437"/>
      <c r="D2" s="1438"/>
      <c r="E2" s="1439"/>
      <c r="F2" s="1440"/>
      <c r="G2" s="1441"/>
      <c r="H2" s="1442" t="s">
        <v>45</v>
      </c>
    </row>
    <row r="3" spans="1:8" ht="28.5" customHeight="1">
      <c r="A3" s="1443" t="s">
        <v>52</v>
      </c>
      <c r="B3" s="1444" t="s">
        <v>251</v>
      </c>
      <c r="C3" s="1445" t="s">
        <v>79</v>
      </c>
      <c r="D3" s="1446" t="s">
        <v>80</v>
      </c>
      <c r="E3" s="1447" t="s">
        <v>52</v>
      </c>
      <c r="F3" s="1448" t="s">
        <v>251</v>
      </c>
      <c r="G3" s="1449" t="s">
        <v>79</v>
      </c>
      <c r="H3" s="1450" t="s">
        <v>80</v>
      </c>
    </row>
    <row r="4" spans="1:8" ht="28.5" customHeight="1">
      <c r="A4" s="1451" t="s">
        <v>295</v>
      </c>
      <c r="B4" s="1452" t="s">
        <v>94</v>
      </c>
      <c r="C4" s="1453" t="s">
        <v>94</v>
      </c>
      <c r="D4" s="1454" t="s">
        <v>94</v>
      </c>
      <c r="E4" s="1455" t="s">
        <v>296</v>
      </c>
      <c r="F4" s="1456" t="s">
        <v>254</v>
      </c>
      <c r="G4" s="1457">
        <v>0</v>
      </c>
      <c r="H4" s="453">
        <f>G7</f>
        <v>0</v>
      </c>
    </row>
    <row r="5" spans="1:8" ht="28.5" customHeight="1">
      <c r="A5" s="1458" t="s">
        <v>255</v>
      </c>
      <c r="B5" s="1459" t="s">
        <v>256</v>
      </c>
      <c r="C5" s="1460">
        <f>C6+C7</f>
        <v>0</v>
      </c>
      <c r="D5" s="1461">
        <f>D6+D7</f>
        <v>0</v>
      </c>
      <c r="E5" s="1462" t="s">
        <v>297</v>
      </c>
      <c r="F5" s="1463" t="s">
        <v>254</v>
      </c>
      <c r="G5" s="1464">
        <v>0</v>
      </c>
      <c r="H5" s="1465">
        <v>0</v>
      </c>
    </row>
    <row r="6" spans="1:8" ht="28.5" customHeight="1">
      <c r="A6" s="1466" t="s">
        <v>298</v>
      </c>
      <c r="B6" s="1467" t="s">
        <v>256</v>
      </c>
      <c r="C6" s="1468">
        <v>0</v>
      </c>
      <c r="D6" s="1469">
        <v>0</v>
      </c>
      <c r="E6" s="1470" t="s">
        <v>299</v>
      </c>
      <c r="F6" s="1471" t="s">
        <v>254</v>
      </c>
      <c r="G6" s="1472">
        <v>0</v>
      </c>
      <c r="H6" s="1473">
        <v>0</v>
      </c>
    </row>
    <row r="7" spans="1:8" ht="28.5" customHeight="1">
      <c r="A7" s="1474" t="s">
        <v>300</v>
      </c>
      <c r="B7" s="1475" t="s">
        <v>256</v>
      </c>
      <c r="C7" s="1476">
        <v>0</v>
      </c>
      <c r="D7" s="1477">
        <v>0</v>
      </c>
      <c r="E7" s="1478" t="s">
        <v>301</v>
      </c>
      <c r="F7" s="1479" t="s">
        <v>254</v>
      </c>
      <c r="G7" s="453">
        <f>G4-G5+G6</f>
        <v>0</v>
      </c>
      <c r="H7" s="453">
        <f>H4-H5+H6</f>
        <v>0</v>
      </c>
    </row>
    <row r="8" spans="1:8" ht="28.5" customHeight="1">
      <c r="A8" s="1480" t="s">
        <v>270</v>
      </c>
      <c r="B8" s="1481" t="s">
        <v>256</v>
      </c>
      <c r="C8" s="1482">
        <v>0</v>
      </c>
      <c r="D8" s="1483">
        <v>0</v>
      </c>
      <c r="E8" s="1484" t="s">
        <v>302</v>
      </c>
      <c r="F8" s="1485" t="s">
        <v>254</v>
      </c>
      <c r="G8" s="1486">
        <v>0</v>
      </c>
      <c r="H8" s="1487">
        <v>0</v>
      </c>
    </row>
    <row r="9" spans="1:8" ht="28.5" customHeight="1">
      <c r="A9" s="1488" t="s">
        <v>275</v>
      </c>
      <c r="B9" s="1489" t="s">
        <v>94</v>
      </c>
      <c r="C9" s="1490" t="s">
        <v>94</v>
      </c>
      <c r="D9" s="1491" t="s">
        <v>94</v>
      </c>
      <c r="E9" s="1492" t="s">
        <v>303</v>
      </c>
      <c r="F9" s="1493" t="s">
        <v>254</v>
      </c>
      <c r="G9" s="1494">
        <v>0</v>
      </c>
      <c r="H9" s="1495">
        <v>0</v>
      </c>
    </row>
    <row r="10" spans="1:8" ht="28.5" customHeight="1">
      <c r="A10" s="1496" t="s">
        <v>304</v>
      </c>
      <c r="B10" s="1497" t="s">
        <v>254</v>
      </c>
      <c r="C10" s="1498">
        <v>0</v>
      </c>
      <c r="D10" s="1499">
        <v>0</v>
      </c>
      <c r="E10" s="1500" t="s">
        <v>305</v>
      </c>
      <c r="F10" s="1501" t="s">
        <v>94</v>
      </c>
      <c r="G10" s="1502" t="s">
        <v>94</v>
      </c>
      <c r="H10" s="1503" t="s">
        <v>94</v>
      </c>
    </row>
    <row r="11" spans="1:8" ht="28.5" customHeight="1">
      <c r="A11" s="1504" t="s">
        <v>306</v>
      </c>
      <c r="B11" s="1505" t="s">
        <v>254</v>
      </c>
      <c r="C11" s="1506">
        <v>0</v>
      </c>
      <c r="D11" s="1507">
        <v>0</v>
      </c>
      <c r="E11" s="1508" t="s">
        <v>307</v>
      </c>
      <c r="F11" s="1509" t="s">
        <v>256</v>
      </c>
      <c r="G11" s="1510">
        <v>0</v>
      </c>
      <c r="H11" s="1511">
        <v>0</v>
      </c>
    </row>
    <row r="12" spans="1:8" ht="28.5" customHeight="1">
      <c r="A12" s="1512" t="s">
        <v>278</v>
      </c>
      <c r="B12" s="1513" t="s">
        <v>279</v>
      </c>
      <c r="C12" s="453">
        <f>IF(C11=0,0,(C17+G6)/C11)*100</f>
        <v>0</v>
      </c>
      <c r="D12" s="453">
        <f>IF(D11=0,0,(D17+H6)/D11)*100</f>
        <v>0</v>
      </c>
      <c r="E12" s="1514" t="s">
        <v>308</v>
      </c>
      <c r="F12" s="1515" t="s">
        <v>272</v>
      </c>
      <c r="G12" s="453">
        <f>G13+G14</f>
        <v>0</v>
      </c>
      <c r="H12" s="453">
        <f>H13+H14</f>
        <v>0</v>
      </c>
    </row>
    <row r="13" spans="1:8" ht="28.5" customHeight="1">
      <c r="A13" s="1516" t="s">
        <v>281</v>
      </c>
      <c r="B13" s="1517" t="s">
        <v>279</v>
      </c>
      <c r="C13" s="1518">
        <v>0</v>
      </c>
      <c r="D13" s="1519">
        <v>0</v>
      </c>
      <c r="E13" s="1520" t="s">
        <v>309</v>
      </c>
      <c r="F13" s="1521" t="s">
        <v>272</v>
      </c>
      <c r="G13" s="1522">
        <v>0</v>
      </c>
      <c r="H13" s="1523">
        <v>0</v>
      </c>
    </row>
    <row r="14" spans="1:8" ht="28.5" customHeight="1">
      <c r="A14" s="1524" t="s">
        <v>310</v>
      </c>
      <c r="B14" s="1525" t="s">
        <v>279</v>
      </c>
      <c r="C14" s="1526">
        <v>0</v>
      </c>
      <c r="D14" s="1527">
        <v>0</v>
      </c>
      <c r="E14" s="1528" t="s">
        <v>311</v>
      </c>
      <c r="F14" s="1529" t="s">
        <v>272</v>
      </c>
      <c r="G14" s="1530">
        <v>0</v>
      </c>
      <c r="H14" s="1531">
        <v>0</v>
      </c>
    </row>
    <row r="15" spans="1:8" ht="28.5" customHeight="1">
      <c r="A15" s="1532" t="s">
        <v>285</v>
      </c>
      <c r="B15" s="1533" t="s">
        <v>272</v>
      </c>
      <c r="C15" s="453">
        <f>IF(C8=0,0,C11/C8)</f>
        <v>0</v>
      </c>
      <c r="D15" s="453">
        <f>IF(D8=0,0,D11/D8)</f>
        <v>0</v>
      </c>
      <c r="E15" s="1534" t="s">
        <v>312</v>
      </c>
      <c r="F15" s="1535" t="s">
        <v>94</v>
      </c>
      <c r="G15" s="1536" t="s">
        <v>94</v>
      </c>
      <c r="H15" s="1537" t="s">
        <v>94</v>
      </c>
    </row>
    <row r="16" spans="1:8" ht="28.5" customHeight="1">
      <c r="A16" s="1538" t="s">
        <v>287</v>
      </c>
      <c r="B16" s="1539" t="s">
        <v>94</v>
      </c>
      <c r="C16" s="1540" t="s">
        <v>94</v>
      </c>
      <c r="D16" s="1541" t="s">
        <v>94</v>
      </c>
      <c r="E16" s="1542" t="s">
        <v>313</v>
      </c>
      <c r="F16" s="1543" t="s">
        <v>256</v>
      </c>
      <c r="G16" s="1544">
        <v>0</v>
      </c>
      <c r="H16" s="1545">
        <v>0</v>
      </c>
    </row>
    <row r="17" spans="1:8" ht="28.5" customHeight="1">
      <c r="A17" s="1546" t="s">
        <v>314</v>
      </c>
      <c r="B17" s="1547" t="s">
        <v>254</v>
      </c>
      <c r="C17" s="1548">
        <v>0</v>
      </c>
      <c r="D17" s="1549">
        <v>0</v>
      </c>
      <c r="E17" s="1550" t="s">
        <v>315</v>
      </c>
      <c r="F17" s="1551" t="s">
        <v>272</v>
      </c>
      <c r="G17" s="1552">
        <v>0</v>
      </c>
      <c r="H17" s="1553">
        <v>0</v>
      </c>
    </row>
    <row r="18" spans="1:8" ht="28.5" customHeight="1">
      <c r="A18" s="1554" t="s">
        <v>290</v>
      </c>
      <c r="B18" s="1555" t="s">
        <v>94</v>
      </c>
      <c r="C18" s="1556" t="s">
        <v>94</v>
      </c>
      <c r="D18" s="1557" t="s">
        <v>94</v>
      </c>
      <c r="E18" s="1558" t="s">
        <v>316</v>
      </c>
      <c r="F18" s="1559" t="s">
        <v>272</v>
      </c>
      <c r="G18" s="453">
        <v>0</v>
      </c>
      <c r="H18" s="453">
        <v>0</v>
      </c>
    </row>
    <row r="19" spans="1:8" ht="28.5" customHeight="1">
      <c r="A19" s="1560"/>
      <c r="B19" s="1561"/>
      <c r="C19" s="1562"/>
      <c r="D19" s="1563"/>
      <c r="E19" s="1564"/>
      <c r="F19" s="1565"/>
      <c r="G19" s="1566"/>
      <c r="H19" s="1567" t="s">
        <v>317</v>
      </c>
    </row>
  </sheetData>
  <mergeCells count="1">
    <mergeCell ref="A1:H1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65" orientation="landscape" errors="blank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6"/>
  <sheetViews>
    <sheetView showGridLines="0" showZeros="0" zoomScalePageLayoutView="60" workbookViewId="0">
      <pane activePane="bottomRight" state="frozen"/>
    </sheetView>
  </sheetViews>
  <sheetFormatPr defaultColWidth="8" defaultRowHeight="13.5"/>
  <cols>
    <col min="1" max="1" width="48.5" style="1"/>
    <col min="2" max="2" width="7.625" style="1"/>
    <col min="3" max="4" width="26.5" style="1"/>
    <col min="5" max="5" width="48.5" style="1"/>
    <col min="6" max="6" width="7.625" style="1"/>
    <col min="7" max="8" width="26.5" style="1"/>
  </cols>
  <sheetData>
    <row r="1" spans="1:8" ht="48" customHeight="1">
      <c r="A1" s="1692" t="s">
        <v>318</v>
      </c>
      <c r="B1" s="1693"/>
      <c r="C1" s="1693"/>
      <c r="D1" s="1693"/>
      <c r="E1" s="1693"/>
      <c r="F1" s="1693"/>
      <c r="G1" s="1693"/>
      <c r="H1" s="1693"/>
    </row>
    <row r="2" spans="1:8" ht="21" customHeight="1">
      <c r="A2" s="1568" t="s">
        <v>50</v>
      </c>
      <c r="B2" s="1569"/>
      <c r="C2" s="1570"/>
      <c r="D2" s="1571"/>
      <c r="E2" s="1572"/>
      <c r="F2" s="1573"/>
      <c r="G2" s="1574"/>
      <c r="H2" s="1575" t="s">
        <v>47</v>
      </c>
    </row>
    <row r="3" spans="1:8" ht="28.5" customHeight="1">
      <c r="A3" s="1576" t="s">
        <v>52</v>
      </c>
      <c r="B3" s="1577" t="s">
        <v>251</v>
      </c>
      <c r="C3" s="1578" t="s">
        <v>79</v>
      </c>
      <c r="D3" s="1579" t="s">
        <v>80</v>
      </c>
      <c r="E3" s="1580" t="s">
        <v>52</v>
      </c>
      <c r="F3" s="1581" t="s">
        <v>251</v>
      </c>
      <c r="G3" s="1582" t="s">
        <v>79</v>
      </c>
      <c r="H3" s="1583" t="s">
        <v>80</v>
      </c>
    </row>
    <row r="4" spans="1:8" ht="28.5" customHeight="1">
      <c r="A4" s="1584" t="s">
        <v>319</v>
      </c>
      <c r="B4" s="1585" t="s">
        <v>94</v>
      </c>
      <c r="C4" s="1586" t="s">
        <v>94</v>
      </c>
      <c r="D4" s="1587" t="s">
        <v>94</v>
      </c>
      <c r="E4" s="1588" t="s">
        <v>320</v>
      </c>
      <c r="F4" s="1589" t="s">
        <v>256</v>
      </c>
      <c r="G4" s="1590">
        <v>421502</v>
      </c>
      <c r="H4" s="1591">
        <v>300000</v>
      </c>
    </row>
    <row r="5" spans="1:8" ht="28.5" customHeight="1">
      <c r="A5" s="1592" t="s">
        <v>255</v>
      </c>
      <c r="B5" s="1593" t="s">
        <v>256</v>
      </c>
      <c r="C5" s="1594">
        <v>570000</v>
      </c>
      <c r="D5" s="1595">
        <v>580000</v>
      </c>
      <c r="E5" s="1596" t="s">
        <v>321</v>
      </c>
      <c r="F5" s="1597" t="s">
        <v>256</v>
      </c>
      <c r="G5" s="1598">
        <v>0</v>
      </c>
      <c r="H5" s="1599">
        <v>7800</v>
      </c>
    </row>
    <row r="6" spans="1:8" ht="28.5" customHeight="1">
      <c r="A6" s="1600" t="s">
        <v>322</v>
      </c>
      <c r="B6" s="1601" t="s">
        <v>256</v>
      </c>
      <c r="C6" s="1602">
        <v>0</v>
      </c>
      <c r="D6" s="1603">
        <v>0</v>
      </c>
      <c r="E6" s="1604" t="s">
        <v>323</v>
      </c>
      <c r="F6" s="1605" t="s">
        <v>94</v>
      </c>
      <c r="G6" s="1606" t="s">
        <v>94</v>
      </c>
      <c r="H6" s="1607" t="s">
        <v>94</v>
      </c>
    </row>
    <row r="7" spans="1:8" ht="28.5" customHeight="1">
      <c r="A7" s="1608" t="s">
        <v>324</v>
      </c>
      <c r="B7" s="1609" t="s">
        <v>256</v>
      </c>
      <c r="C7" s="1610">
        <v>570000</v>
      </c>
      <c r="D7" s="1611">
        <v>580000</v>
      </c>
      <c r="E7" s="1612" t="s">
        <v>255</v>
      </c>
      <c r="F7" s="1613" t="s">
        <v>256</v>
      </c>
      <c r="G7" s="1614">
        <v>578503</v>
      </c>
      <c r="H7" s="1615">
        <v>595858</v>
      </c>
    </row>
    <row r="8" spans="1:8" ht="28.5" customHeight="1">
      <c r="A8" s="1616" t="s">
        <v>94</v>
      </c>
      <c r="B8" s="1617" t="s">
        <v>94</v>
      </c>
      <c r="C8" s="1618" t="s">
        <v>94</v>
      </c>
      <c r="D8" s="1619" t="s">
        <v>94</v>
      </c>
      <c r="E8" s="1620" t="s">
        <v>325</v>
      </c>
      <c r="F8" s="1621" t="s">
        <v>256</v>
      </c>
      <c r="G8" s="1622">
        <v>0</v>
      </c>
      <c r="H8" s="1623">
        <v>0</v>
      </c>
    </row>
    <row r="9" spans="1:8" ht="28.5" customHeight="1">
      <c r="A9" s="1624" t="s">
        <v>275</v>
      </c>
      <c r="B9" s="1625" t="s">
        <v>94</v>
      </c>
      <c r="C9" s="1626" t="s">
        <v>94</v>
      </c>
      <c r="D9" s="1627" t="s">
        <v>94</v>
      </c>
      <c r="E9" s="1628" t="s">
        <v>270</v>
      </c>
      <c r="F9" s="1629" t="s">
        <v>256</v>
      </c>
      <c r="G9" s="1630">
        <v>578503</v>
      </c>
      <c r="H9" s="1631">
        <v>588338</v>
      </c>
    </row>
    <row r="10" spans="1:8" ht="28.5" customHeight="1">
      <c r="A10" s="1632" t="s">
        <v>304</v>
      </c>
      <c r="B10" s="1633" t="s">
        <v>254</v>
      </c>
      <c r="C10" s="1634">
        <v>30289259900</v>
      </c>
      <c r="D10" s="1635">
        <v>31810000000</v>
      </c>
      <c r="E10" s="1636" t="s">
        <v>275</v>
      </c>
      <c r="F10" s="1637" t="s">
        <v>254</v>
      </c>
      <c r="G10" s="1638">
        <v>30000010000</v>
      </c>
      <c r="H10" s="1639">
        <v>32569450339.200001</v>
      </c>
    </row>
    <row r="11" spans="1:8" ht="28.5" customHeight="1">
      <c r="A11" s="1640" t="s">
        <v>306</v>
      </c>
      <c r="B11" s="1641" t="s">
        <v>254</v>
      </c>
      <c r="C11" s="1642">
        <v>30289259900</v>
      </c>
      <c r="D11" s="1643">
        <v>31810000000</v>
      </c>
      <c r="E11" s="1644" t="s">
        <v>278</v>
      </c>
      <c r="F11" s="1645" t="s">
        <v>279</v>
      </c>
      <c r="G11" s="1646">
        <v>0.69</v>
      </c>
      <c r="H11" s="1646">
        <v>0.69</v>
      </c>
    </row>
    <row r="12" spans="1:8" ht="28.5" customHeight="1">
      <c r="A12" s="1647" t="s">
        <v>278</v>
      </c>
      <c r="B12" s="1648" t="s">
        <v>279</v>
      </c>
      <c r="C12" s="1646">
        <v>1</v>
      </c>
      <c r="D12" s="1646">
        <v>1</v>
      </c>
      <c r="E12" s="1649" t="s">
        <v>285</v>
      </c>
      <c r="F12" s="1650" t="s">
        <v>272</v>
      </c>
      <c r="G12" s="1646">
        <v>51858</v>
      </c>
      <c r="H12" s="1646">
        <v>55358.400000000001</v>
      </c>
    </row>
    <row r="13" spans="1:8" ht="28.5" customHeight="1">
      <c r="A13" s="1651" t="s">
        <v>285</v>
      </c>
      <c r="B13" s="1652" t="s">
        <v>272</v>
      </c>
      <c r="C13" s="1646">
        <v>53139.05</v>
      </c>
      <c r="D13" s="1646">
        <v>54844.83</v>
      </c>
      <c r="E13" s="1653" t="s">
        <v>326</v>
      </c>
      <c r="F13" s="1654" t="s">
        <v>254</v>
      </c>
      <c r="G13" s="1655">
        <v>222095068.66</v>
      </c>
      <c r="H13" s="1656">
        <v>233805561</v>
      </c>
    </row>
    <row r="14" spans="1:8" ht="28.5" customHeight="1">
      <c r="A14" s="1657" t="s">
        <v>327</v>
      </c>
      <c r="B14" s="1658" t="s">
        <v>328</v>
      </c>
      <c r="C14" s="1659">
        <v>65358</v>
      </c>
      <c r="D14" s="1660">
        <v>65358</v>
      </c>
      <c r="E14" s="1661" t="s">
        <v>329</v>
      </c>
      <c r="F14" s="1662" t="s">
        <v>254</v>
      </c>
      <c r="G14" s="1663">
        <v>205965068.66</v>
      </c>
      <c r="H14" s="1664">
        <v>223605561</v>
      </c>
    </row>
    <row r="15" spans="1:8" ht="28.5" customHeight="1">
      <c r="A15" s="1665" t="s">
        <v>330</v>
      </c>
      <c r="B15" s="1666" t="s">
        <v>328</v>
      </c>
      <c r="C15" s="1667">
        <v>65133</v>
      </c>
      <c r="D15" s="1668">
        <v>65133</v>
      </c>
      <c r="E15" s="1669" t="s">
        <v>331</v>
      </c>
      <c r="F15" s="1670" t="s">
        <v>256</v>
      </c>
      <c r="G15" s="1671">
        <v>6477</v>
      </c>
      <c r="H15" s="1672">
        <v>7000</v>
      </c>
    </row>
    <row r="16" spans="1:8" ht="28.5" customHeight="1">
      <c r="A16" s="1673"/>
      <c r="B16" s="1674"/>
      <c r="C16" s="1675"/>
      <c r="D16" s="1676"/>
      <c r="E16" s="1677"/>
      <c r="F16" s="1678"/>
      <c r="G16" s="1679"/>
      <c r="H16" s="1680" t="s">
        <v>332</v>
      </c>
    </row>
  </sheetData>
  <mergeCells count="1">
    <mergeCell ref="A1:H1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70" orientation="landscape" errors="blank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showGridLines="0" showZeros="0" zoomScalePageLayoutView="60" workbookViewId="0"/>
  </sheetViews>
  <sheetFormatPr defaultColWidth="8" defaultRowHeight="13.5"/>
  <cols>
    <col min="1" max="1" width="6.25" style="1"/>
    <col min="2" max="2" width="80.5" style="1"/>
    <col min="3" max="3" width="0" style="1" hidden="1"/>
    <col min="4" max="4" width="13.75" style="1"/>
    <col min="5" max="5" width="7.5" style="1"/>
  </cols>
  <sheetData>
    <row r="1" spans="1:5" ht="29.25" customHeight="1">
      <c r="A1" s="2"/>
      <c r="B1" s="2"/>
      <c r="C1" s="2"/>
      <c r="D1" s="2"/>
      <c r="E1" s="2"/>
    </row>
    <row r="2" spans="1:5" ht="45" customHeight="1">
      <c r="A2" s="1691" t="s">
        <v>21</v>
      </c>
      <c r="B2" s="1691"/>
      <c r="C2" s="1691"/>
      <c r="D2" s="1691"/>
      <c r="E2" s="3"/>
    </row>
    <row r="3" spans="1:5" ht="27" customHeight="1">
      <c r="A3" s="4"/>
      <c r="B3" s="4"/>
      <c r="C3" s="4"/>
      <c r="D3" s="4"/>
      <c r="E3" s="4"/>
    </row>
    <row r="4" spans="1:5" ht="27" customHeight="1">
      <c r="A4" s="4"/>
      <c r="B4" s="1690" t="s">
        <v>22</v>
      </c>
      <c r="C4" s="1690"/>
      <c r="D4" s="6" t="s">
        <v>23</v>
      </c>
      <c r="E4" s="7"/>
    </row>
    <row r="5" spans="1:5" ht="27" customHeight="1">
      <c r="A5" s="4"/>
      <c r="B5" s="1690" t="s">
        <v>24</v>
      </c>
      <c r="C5" s="1690"/>
      <c r="D5" s="6" t="s">
        <v>25</v>
      </c>
      <c r="E5" s="7"/>
    </row>
    <row r="6" spans="1:5" ht="27" customHeight="1">
      <c r="A6" s="4"/>
      <c r="B6" s="1690" t="s">
        <v>26</v>
      </c>
      <c r="C6" s="1690"/>
      <c r="D6" s="6" t="s">
        <v>27</v>
      </c>
      <c r="E6" s="7"/>
    </row>
    <row r="7" spans="1:5" ht="27" customHeight="1">
      <c r="A7" s="4"/>
      <c r="B7" s="1690" t="s">
        <v>28</v>
      </c>
      <c r="C7" s="1690"/>
      <c r="D7" s="6" t="s">
        <v>29</v>
      </c>
      <c r="E7" s="7"/>
    </row>
    <row r="8" spans="1:5" ht="27" customHeight="1">
      <c r="A8" s="4"/>
      <c r="B8" s="1690" t="s">
        <v>30</v>
      </c>
      <c r="C8" s="1690"/>
      <c r="D8" s="6" t="s">
        <v>31</v>
      </c>
      <c r="E8" s="7"/>
    </row>
    <row r="9" spans="1:5" ht="27" customHeight="1">
      <c r="A9" s="4"/>
      <c r="B9" s="1690" t="s">
        <v>32</v>
      </c>
      <c r="C9" s="1690"/>
      <c r="D9" s="6" t="s">
        <v>33</v>
      </c>
      <c r="E9" s="7"/>
    </row>
    <row r="10" spans="1:5" ht="27" customHeight="1">
      <c r="A10" s="4"/>
      <c r="B10" s="1690" t="s">
        <v>34</v>
      </c>
      <c r="C10" s="1690"/>
      <c r="D10" s="6" t="s">
        <v>35</v>
      </c>
      <c r="E10" s="7"/>
    </row>
    <row r="11" spans="1:5" ht="27" customHeight="1">
      <c r="A11" s="8"/>
      <c r="B11" s="9" t="s">
        <v>36</v>
      </c>
      <c r="C11" s="8"/>
      <c r="D11" s="10" t="s">
        <v>37</v>
      </c>
      <c r="E11" s="8"/>
    </row>
    <row r="12" spans="1:5" ht="27" customHeight="1">
      <c r="A12" s="4"/>
      <c r="B12" s="1690" t="s">
        <v>38</v>
      </c>
      <c r="C12" s="1690"/>
      <c r="D12" s="6" t="s">
        <v>39</v>
      </c>
      <c r="E12" s="7"/>
    </row>
    <row r="13" spans="1:5" ht="27" customHeight="1">
      <c r="A13" s="8"/>
      <c r="B13" s="9" t="s">
        <v>40</v>
      </c>
      <c r="C13" s="11"/>
      <c r="D13" s="10" t="s">
        <v>41</v>
      </c>
      <c r="E13" s="8"/>
    </row>
    <row r="14" spans="1:5" ht="27" customHeight="1">
      <c r="A14" s="2"/>
      <c r="B14" s="5" t="s">
        <v>42</v>
      </c>
      <c r="C14" s="5"/>
      <c r="D14" s="6" t="s">
        <v>43</v>
      </c>
      <c r="E14" s="7"/>
    </row>
    <row r="15" spans="1:5" ht="27" customHeight="1">
      <c r="A15" s="2"/>
      <c r="B15" s="5" t="s">
        <v>44</v>
      </c>
      <c r="C15" s="5"/>
      <c r="D15" s="6" t="s">
        <v>45</v>
      </c>
      <c r="E15" s="7"/>
    </row>
    <row r="16" spans="1:5" ht="27" customHeight="1">
      <c r="A16" s="2"/>
      <c r="B16" s="5" t="s">
        <v>46</v>
      </c>
      <c r="C16" s="5"/>
      <c r="D16" s="6" t="s">
        <v>47</v>
      </c>
      <c r="E16" s="7"/>
    </row>
  </sheetData>
  <mergeCells count="9">
    <mergeCell ref="B8:C8"/>
    <mergeCell ref="B9:C9"/>
    <mergeCell ref="B10:C10"/>
    <mergeCell ref="B12:C12"/>
    <mergeCell ref="A2:D2"/>
    <mergeCell ref="B4:C4"/>
    <mergeCell ref="B5:C5"/>
    <mergeCell ref="B6:C6"/>
    <mergeCell ref="B7:C7"/>
  </mergeCells>
  <phoneticPr fontId="28" type="noConversion"/>
  <printOptions horizontalCentered="1"/>
  <pageMargins left="0.78740157480314998" right="0.78740157480314998" top="1.1811023622047201" bottom="1.1811023622047201" header="0.51180999999999999" footer="0.51180999999999999"/>
  <pageSetup paperSize="9" orientation="landscape" errors="blank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2"/>
  <sheetViews>
    <sheetView showGridLines="0" showZeros="0" zoomScalePageLayoutView="60" workbookViewId="0">
      <pane activePane="bottomRight" state="frozen"/>
    </sheetView>
  </sheetViews>
  <sheetFormatPr defaultColWidth="8" defaultRowHeight="13.5"/>
  <cols>
    <col min="1" max="1" width="47.875" style="1"/>
    <col min="2" max="2" width="28.25" style="1"/>
    <col min="3" max="3" width="18.25" style="1"/>
    <col min="4" max="4" width="19.25" style="1"/>
    <col min="5" max="5" width="22.25" style="1"/>
    <col min="6" max="6" width="24.125" style="1"/>
    <col min="7" max="8" width="17.875" style="1"/>
    <col min="9" max="9" width="18.875" style="1"/>
  </cols>
  <sheetData>
    <row r="1" spans="1:9" ht="45" customHeight="1">
      <c r="A1" s="1692" t="s">
        <v>48</v>
      </c>
      <c r="B1" s="1693"/>
      <c r="C1" s="1693"/>
      <c r="D1" s="1694"/>
      <c r="E1" s="1693"/>
      <c r="F1" s="1693"/>
      <c r="G1" s="1693"/>
      <c r="H1" s="1693"/>
      <c r="I1" s="1693"/>
    </row>
    <row r="2" spans="1:9" ht="19.5" customHeight="1">
      <c r="A2" s="331"/>
      <c r="B2" s="332"/>
      <c r="C2" s="333"/>
      <c r="D2" s="334"/>
      <c r="E2" s="335"/>
      <c r="F2" s="336"/>
      <c r="G2" s="337"/>
      <c r="H2" s="338"/>
      <c r="I2" s="339" t="s">
        <v>49</v>
      </c>
    </row>
    <row r="3" spans="1:9" ht="19.5" customHeight="1">
      <c r="A3" s="340" t="s">
        <v>50</v>
      </c>
      <c r="B3" s="341"/>
      <c r="C3" s="342"/>
      <c r="D3" s="343"/>
      <c r="E3" s="344"/>
      <c r="F3" s="345"/>
      <c r="G3" s="346"/>
      <c r="H3" s="347"/>
      <c r="I3" s="348" t="s">
        <v>51</v>
      </c>
    </row>
    <row r="4" spans="1:9" ht="39.75" customHeight="1">
      <c r="A4" s="349" t="s">
        <v>52</v>
      </c>
      <c r="B4" s="350" t="s">
        <v>53</v>
      </c>
      <c r="C4" s="351" t="s">
        <v>54</v>
      </c>
      <c r="D4" s="352" t="s">
        <v>55</v>
      </c>
      <c r="E4" s="353" t="s">
        <v>56</v>
      </c>
      <c r="F4" s="354" t="s">
        <v>57</v>
      </c>
      <c r="G4" s="355" t="s">
        <v>58</v>
      </c>
      <c r="H4" s="356" t="s">
        <v>59</v>
      </c>
      <c r="I4" s="357" t="s">
        <v>60</v>
      </c>
    </row>
    <row r="5" spans="1:9" ht="27" customHeight="1">
      <c r="A5" s="358" t="s">
        <v>61</v>
      </c>
      <c r="B5" s="359">
        <f>C5+D5+E5+F5+G5+H5+I5</f>
        <v>11536858155.5</v>
      </c>
      <c r="C5" s="360">
        <v>8452004745.7600002</v>
      </c>
      <c r="D5" s="360">
        <v>1003066808.7</v>
      </c>
      <c r="E5" s="359">
        <v>1515442670.04</v>
      </c>
      <c r="F5" s="359">
        <v>0</v>
      </c>
      <c r="G5" s="359">
        <v>0</v>
      </c>
      <c r="H5" s="359">
        <v>236205561</v>
      </c>
      <c r="I5" s="361">
        <v>330138370</v>
      </c>
    </row>
    <row r="6" spans="1:9" ht="27" customHeight="1">
      <c r="A6" s="362" t="s">
        <v>62</v>
      </c>
      <c r="B6" s="359">
        <f>C6+D6+E6+F6+G6+H6+I6</f>
        <v>9579196188.7999992</v>
      </c>
      <c r="C6" s="359">
        <v>8036004745.7600002</v>
      </c>
      <c r="D6" s="359">
        <v>15054842</v>
      </c>
      <c r="E6" s="359">
        <v>976062670.03999996</v>
      </c>
      <c r="F6" s="359">
        <v>0</v>
      </c>
      <c r="G6" s="359">
        <v>0</v>
      </c>
      <c r="H6" s="359">
        <v>234005561</v>
      </c>
      <c r="I6" s="361">
        <v>318068370</v>
      </c>
    </row>
    <row r="7" spans="1:9" ht="27" customHeight="1">
      <c r="A7" s="363" t="s">
        <v>63</v>
      </c>
      <c r="B7" s="359">
        <f>C7+D7+E7+F7+G7+H7+I7</f>
        <v>1512961966.7</v>
      </c>
      <c r="C7" s="359">
        <v>0</v>
      </c>
      <c r="D7" s="359">
        <v>982961966.70000005</v>
      </c>
      <c r="E7" s="359">
        <v>530000000</v>
      </c>
      <c r="F7" s="359">
        <v>0</v>
      </c>
      <c r="G7" s="359">
        <v>0</v>
      </c>
      <c r="H7" s="359">
        <v>0</v>
      </c>
      <c r="I7" s="361">
        <v>0</v>
      </c>
    </row>
    <row r="8" spans="1:9" ht="27" customHeight="1">
      <c r="A8" s="364" t="s">
        <v>64</v>
      </c>
      <c r="B8" s="359">
        <f>C8+D8+E8+F8+G8+H8+I8</f>
        <v>328080000</v>
      </c>
      <c r="C8" s="359">
        <v>316000000</v>
      </c>
      <c r="D8" s="359">
        <v>5000000</v>
      </c>
      <c r="E8" s="359">
        <v>4380000</v>
      </c>
      <c r="F8" s="359">
        <v>0</v>
      </c>
      <c r="G8" s="359">
        <v>0</v>
      </c>
      <c r="H8" s="359">
        <v>2200000</v>
      </c>
      <c r="I8" s="361">
        <v>500000</v>
      </c>
    </row>
    <row r="9" spans="1:9" ht="27" customHeight="1">
      <c r="A9" s="365" t="s">
        <v>65</v>
      </c>
      <c r="B9" s="359">
        <f>C9+D9</f>
        <v>0</v>
      </c>
      <c r="C9" s="359">
        <v>0</v>
      </c>
      <c r="D9" s="359">
        <v>0</v>
      </c>
      <c r="E9" s="366"/>
      <c r="F9" s="359"/>
      <c r="G9" s="359"/>
      <c r="H9" s="359"/>
      <c r="I9" s="359"/>
    </row>
    <row r="10" spans="1:9" ht="27" customHeight="1">
      <c r="A10" s="367" t="s">
        <v>66</v>
      </c>
      <c r="B10" s="359">
        <f>C10+D10+E10+F10+I10</f>
        <v>100750000</v>
      </c>
      <c r="C10" s="359">
        <v>95000000</v>
      </c>
      <c r="D10" s="359">
        <v>50000</v>
      </c>
      <c r="E10" s="359">
        <v>5000000</v>
      </c>
      <c r="F10" s="359">
        <v>0</v>
      </c>
      <c r="G10" s="359"/>
      <c r="H10" s="359"/>
      <c r="I10" s="359">
        <v>700000</v>
      </c>
    </row>
    <row r="11" spans="1:9" ht="27" customHeight="1">
      <c r="A11" s="368" t="s">
        <v>67</v>
      </c>
      <c r="B11" s="359">
        <f>C11+D11+E11+F11+G11+H11+I11</f>
        <v>5000000</v>
      </c>
      <c r="C11" s="359">
        <v>5000000</v>
      </c>
      <c r="D11" s="359">
        <v>0</v>
      </c>
      <c r="E11" s="359">
        <v>0</v>
      </c>
      <c r="F11" s="359">
        <v>0</v>
      </c>
      <c r="G11" s="359">
        <v>0</v>
      </c>
      <c r="H11" s="359">
        <v>0</v>
      </c>
      <c r="I11" s="359">
        <v>0</v>
      </c>
    </row>
    <row r="12" spans="1:9" ht="27" customHeight="1">
      <c r="A12" s="369" t="s">
        <v>68</v>
      </c>
      <c r="B12" s="359">
        <f>C12</f>
        <v>0</v>
      </c>
      <c r="C12" s="359">
        <v>0</v>
      </c>
      <c r="D12" s="359"/>
      <c r="E12" s="359"/>
      <c r="F12" s="359"/>
      <c r="G12" s="359"/>
      <c r="H12" s="359"/>
      <c r="I12" s="359"/>
    </row>
    <row r="13" spans="1:9" ht="27" customHeight="1">
      <c r="A13" s="370" t="s">
        <v>69</v>
      </c>
      <c r="B13" s="359">
        <f>C13</f>
        <v>0</v>
      </c>
      <c r="C13" s="359">
        <v>0</v>
      </c>
      <c r="D13" s="359"/>
      <c r="E13" s="359"/>
      <c r="F13" s="359"/>
      <c r="G13" s="359"/>
      <c r="H13" s="359"/>
      <c r="I13" s="359"/>
    </row>
    <row r="14" spans="1:9" ht="27" customHeight="1">
      <c r="A14" s="371" t="s">
        <v>70</v>
      </c>
      <c r="B14" s="359">
        <f>C14+D14+E14+F14+G14+H14+I14</f>
        <v>10980150781.85</v>
      </c>
      <c r="C14" s="359">
        <v>7595923407.46</v>
      </c>
      <c r="D14" s="359">
        <v>1003045239.9</v>
      </c>
      <c r="E14" s="359">
        <v>1718252443.0799999</v>
      </c>
      <c r="F14" s="359">
        <v>0</v>
      </c>
      <c r="G14" s="359">
        <v>0</v>
      </c>
      <c r="H14" s="359">
        <v>338783027.41000003</v>
      </c>
      <c r="I14" s="359">
        <v>324146664</v>
      </c>
    </row>
    <row r="15" spans="1:9" ht="27" customHeight="1">
      <c r="A15" s="372" t="s">
        <v>71</v>
      </c>
      <c r="B15" s="359">
        <f>C15+D15+E15+F15+G15+H15+I15</f>
        <v>10441300781.85</v>
      </c>
      <c r="C15" s="359">
        <v>7417423407.46</v>
      </c>
      <c r="D15" s="359">
        <v>1003045239.9</v>
      </c>
      <c r="E15" s="359">
        <v>1493252443.0799999</v>
      </c>
      <c r="F15" s="359">
        <v>0</v>
      </c>
      <c r="G15" s="359">
        <v>0</v>
      </c>
      <c r="H15" s="359">
        <v>324273027.41000003</v>
      </c>
      <c r="I15" s="359">
        <v>203306664</v>
      </c>
    </row>
    <row r="16" spans="1:9" ht="27" customHeight="1">
      <c r="A16" s="373" t="s">
        <v>72</v>
      </c>
      <c r="B16" s="359">
        <f>C16+D16+E16+F16+I16</f>
        <v>181500000</v>
      </c>
      <c r="C16" s="359">
        <v>176000000</v>
      </c>
      <c r="D16" s="359">
        <v>0</v>
      </c>
      <c r="E16" s="359">
        <v>5000000</v>
      </c>
      <c r="F16" s="359">
        <v>0</v>
      </c>
      <c r="G16" s="359"/>
      <c r="H16" s="359"/>
      <c r="I16" s="359">
        <v>500000</v>
      </c>
    </row>
    <row r="17" spans="1:9" ht="27" customHeight="1">
      <c r="A17" s="374" t="s">
        <v>73</v>
      </c>
      <c r="B17" s="359">
        <f>C17+D17+E17+F17+G17+H17+I17</f>
        <v>222500000</v>
      </c>
      <c r="C17" s="359">
        <v>2500000</v>
      </c>
      <c r="D17" s="359">
        <v>0</v>
      </c>
      <c r="E17" s="359">
        <v>220000000</v>
      </c>
      <c r="F17" s="359">
        <v>0</v>
      </c>
      <c r="G17" s="359">
        <v>0</v>
      </c>
      <c r="H17" s="359">
        <v>0</v>
      </c>
      <c r="I17" s="359">
        <v>0</v>
      </c>
    </row>
    <row r="18" spans="1:9" ht="27" customHeight="1">
      <c r="A18" s="375" t="s">
        <v>74</v>
      </c>
      <c r="B18" s="359">
        <f>C18</f>
        <v>0</v>
      </c>
      <c r="C18" s="359">
        <v>0</v>
      </c>
      <c r="D18" s="359"/>
      <c r="E18" s="359"/>
      <c r="F18" s="359"/>
      <c r="G18" s="359"/>
      <c r="H18" s="359"/>
      <c r="I18" s="359"/>
    </row>
    <row r="19" spans="1:9" ht="27" customHeight="1">
      <c r="A19" s="376" t="s">
        <v>75</v>
      </c>
      <c r="B19" s="359">
        <f>C19</f>
        <v>0</v>
      </c>
      <c r="C19" s="359">
        <v>0</v>
      </c>
      <c r="D19" s="359"/>
      <c r="E19" s="359"/>
      <c r="F19" s="359"/>
      <c r="G19" s="359"/>
      <c r="H19" s="359"/>
      <c r="I19" s="359"/>
    </row>
    <row r="20" spans="1:9" ht="27" customHeight="1">
      <c r="A20" s="377" t="s">
        <v>76</v>
      </c>
      <c r="B20" s="359">
        <f>C20+D20+E20+F20+G20+H20+I20</f>
        <v>556707373.64999998</v>
      </c>
      <c r="C20" s="359">
        <v>856081338.29999995</v>
      </c>
      <c r="D20" s="359">
        <v>21568.799999999999</v>
      </c>
      <c r="E20" s="359">
        <v>-202809773.03999999</v>
      </c>
      <c r="F20" s="359">
        <v>0</v>
      </c>
      <c r="G20" s="359">
        <v>0</v>
      </c>
      <c r="H20" s="359">
        <v>-102577466.41</v>
      </c>
      <c r="I20" s="361">
        <v>5991706</v>
      </c>
    </row>
    <row r="21" spans="1:9" ht="27" customHeight="1">
      <c r="A21" s="378" t="s">
        <v>77</v>
      </c>
      <c r="B21" s="359">
        <f>C21+D21+E21+F21+G21+H21+I21</f>
        <v>20641440082.66</v>
      </c>
      <c r="C21" s="359">
        <v>19763509504.77</v>
      </c>
      <c r="D21" s="359">
        <v>253213794.99000001</v>
      </c>
      <c r="E21" s="359">
        <v>124890918.77</v>
      </c>
      <c r="F21" s="359">
        <v>0</v>
      </c>
      <c r="G21" s="359">
        <v>0</v>
      </c>
      <c r="H21" s="359">
        <v>6098239.9699999997</v>
      </c>
      <c r="I21" s="361">
        <v>493727624.16000003</v>
      </c>
    </row>
    <row r="22" spans="1:9" ht="27" customHeight="1">
      <c r="A22" s="379"/>
      <c r="B22" s="380"/>
      <c r="C22" s="381"/>
      <c r="D22" s="382"/>
      <c r="E22" s="383"/>
      <c r="F22" s="384"/>
      <c r="G22" s="385"/>
      <c r="H22" s="386"/>
      <c r="I22" s="387" t="s">
        <v>78</v>
      </c>
    </row>
  </sheetData>
  <mergeCells count="1">
    <mergeCell ref="A1:I1"/>
  </mergeCells>
  <phoneticPr fontId="28" type="noConversion"/>
  <printOptions horizontalCentered="1"/>
  <pageMargins left="0.39370078740157499" right="0.39370078740157499" top="0.78740157480314998" bottom="0.78740157480314998" header="0.51180999999999999" footer="0.51180999999999999"/>
  <pageSetup paperSize="9" scale="70" orientation="landscape" errors="blank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"/>
  <sheetViews>
    <sheetView showGridLines="0" showZeros="0" tabSelected="1" zoomScalePageLayoutView="60" workbookViewId="0">
      <pane activePane="bottomRight" state="frozen"/>
      <selection activeCell="H4" sqref="H4"/>
    </sheetView>
  </sheetViews>
  <sheetFormatPr defaultColWidth="8" defaultRowHeight="13.5"/>
  <cols>
    <col min="1" max="1" width="33.375" style="1"/>
    <col min="2" max="3" width="27.25" style="1"/>
    <col min="4" max="4" width="33.375" style="1"/>
    <col min="5" max="6" width="27.25" style="1"/>
  </cols>
  <sheetData>
    <row r="1" spans="1:6" ht="48" customHeight="1">
      <c r="A1" s="1692" t="s">
        <v>333</v>
      </c>
      <c r="B1" s="1693"/>
      <c r="C1" s="1693"/>
      <c r="D1" s="1693"/>
      <c r="E1" s="1693"/>
      <c r="F1" s="1693"/>
    </row>
    <row r="2" spans="1:6" ht="19.5" customHeight="1">
      <c r="A2" s="388"/>
      <c r="B2" s="389"/>
      <c r="C2" s="390"/>
      <c r="D2" s="391"/>
      <c r="E2" s="1695" t="s">
        <v>25</v>
      </c>
      <c r="F2" s="1696"/>
    </row>
    <row r="3" spans="1:6" ht="19.5" customHeight="1">
      <c r="A3" s="392" t="s">
        <v>50</v>
      </c>
      <c r="B3" s="393"/>
      <c r="C3" s="394"/>
      <c r="D3" s="395"/>
      <c r="E3" s="396"/>
      <c r="F3" s="397" t="s">
        <v>51</v>
      </c>
    </row>
    <row r="4" spans="1:6" ht="27" customHeight="1">
      <c r="A4" s="398" t="s">
        <v>52</v>
      </c>
      <c r="B4" s="399" t="s">
        <v>79</v>
      </c>
      <c r="C4" s="400" t="s">
        <v>80</v>
      </c>
      <c r="D4" s="401" t="s">
        <v>52</v>
      </c>
      <c r="E4" s="402" t="s">
        <v>79</v>
      </c>
      <c r="F4" s="403" t="s">
        <v>80</v>
      </c>
    </row>
    <row r="5" spans="1:6" ht="28.5" customHeight="1">
      <c r="A5" s="404" t="s">
        <v>81</v>
      </c>
      <c r="B5" s="405">
        <v>7416972561.21</v>
      </c>
      <c r="C5" s="1681">
        <v>8036004745.7600002</v>
      </c>
      <c r="D5" s="406" t="s">
        <v>82</v>
      </c>
      <c r="E5" s="407">
        <v>6509742605.6400003</v>
      </c>
      <c r="F5" s="408">
        <v>7264923407.46</v>
      </c>
    </row>
    <row r="6" spans="1:6" ht="28.5" customHeight="1">
      <c r="A6" s="409" t="s">
        <v>83</v>
      </c>
      <c r="B6" s="410">
        <v>0</v>
      </c>
      <c r="C6" s="411">
        <v>0</v>
      </c>
      <c r="D6" s="412" t="s">
        <v>84</v>
      </c>
      <c r="E6" s="413">
        <v>4523495.6399999997</v>
      </c>
      <c r="F6" s="414">
        <v>3776496.36</v>
      </c>
    </row>
    <row r="7" spans="1:6" ht="28.5" customHeight="1">
      <c r="A7" s="415" t="s">
        <v>85</v>
      </c>
      <c r="B7" s="416">
        <v>0</v>
      </c>
      <c r="C7" s="417">
        <v>0</v>
      </c>
      <c r="D7" s="418" t="s">
        <v>86</v>
      </c>
      <c r="E7" s="419">
        <v>0</v>
      </c>
      <c r="F7" s="420">
        <v>0</v>
      </c>
    </row>
    <row r="8" spans="1:6" ht="28.5" customHeight="1">
      <c r="A8" s="421" t="s">
        <v>87</v>
      </c>
      <c r="B8" s="422">
        <v>1391240000</v>
      </c>
      <c r="C8" s="423">
        <v>316000000</v>
      </c>
      <c r="D8" s="424" t="s">
        <v>88</v>
      </c>
      <c r="E8" s="425">
        <v>110000000</v>
      </c>
      <c r="F8" s="426">
        <v>152500000</v>
      </c>
    </row>
    <row r="9" spans="1:6" ht="28.5" customHeight="1">
      <c r="A9" s="427" t="s">
        <v>89</v>
      </c>
      <c r="B9" s="428">
        <v>0</v>
      </c>
      <c r="C9" s="429">
        <v>0</v>
      </c>
      <c r="D9" s="430" t="s">
        <v>90</v>
      </c>
      <c r="E9" s="431">
        <v>136000000</v>
      </c>
      <c r="F9" s="432">
        <v>176000000</v>
      </c>
    </row>
    <row r="10" spans="1:6" ht="28.5" customHeight="1">
      <c r="A10" s="433" t="s">
        <v>91</v>
      </c>
      <c r="B10" s="434">
        <v>78200000</v>
      </c>
      <c r="C10" s="435">
        <v>95000000</v>
      </c>
      <c r="D10" s="436" t="s">
        <v>92</v>
      </c>
      <c r="E10" s="437">
        <v>1600000</v>
      </c>
      <c r="F10" s="438">
        <v>2500000</v>
      </c>
    </row>
    <row r="11" spans="1:6" ht="28.5" customHeight="1">
      <c r="A11" s="439" t="s">
        <v>93</v>
      </c>
      <c r="B11" s="440">
        <v>4700000</v>
      </c>
      <c r="C11" s="441">
        <v>5000000</v>
      </c>
      <c r="D11" s="442" t="s">
        <v>94</v>
      </c>
      <c r="E11" s="443" t="s">
        <v>94</v>
      </c>
      <c r="F11" s="444" t="s">
        <v>94</v>
      </c>
    </row>
    <row r="12" spans="1:6" ht="28.5" customHeight="1">
      <c r="A12" s="445" t="s">
        <v>95</v>
      </c>
      <c r="B12" s="446">
        <v>3500000</v>
      </c>
      <c r="C12" s="447">
        <v>3500000</v>
      </c>
      <c r="D12" s="448" t="s">
        <v>94</v>
      </c>
      <c r="E12" s="449" t="s">
        <v>94</v>
      </c>
      <c r="F12" s="450" t="s">
        <v>94</v>
      </c>
    </row>
    <row r="13" spans="1:6" ht="28.5" customHeight="1">
      <c r="A13" s="451" t="s">
        <v>96</v>
      </c>
      <c r="B13" s="359">
        <f>B5+B6+B8+B9+B10+B11</f>
        <v>8891112561.2099991</v>
      </c>
      <c r="C13" s="359">
        <f>C5+C6+C8+C9+C10+C11</f>
        <v>8452004745.7600002</v>
      </c>
      <c r="D13" s="452" t="s">
        <v>97</v>
      </c>
      <c r="E13" s="361">
        <f>E5+E7+E8+E9+E10</f>
        <v>6757342605.6400003</v>
      </c>
      <c r="F13" s="453">
        <f>F5+F7+F8+F9+F10</f>
        <v>7595923407.46</v>
      </c>
    </row>
    <row r="14" spans="1:6" ht="28.5" customHeight="1">
      <c r="A14" s="454" t="s">
        <v>98</v>
      </c>
      <c r="B14" s="455">
        <v>0</v>
      </c>
      <c r="C14" s="456">
        <v>0</v>
      </c>
      <c r="D14" s="457" t="s">
        <v>99</v>
      </c>
      <c r="E14" s="458">
        <v>0</v>
      </c>
      <c r="F14" s="459">
        <v>0</v>
      </c>
    </row>
    <row r="15" spans="1:6" ht="39.75" customHeight="1">
      <c r="A15" s="460" t="s">
        <v>100</v>
      </c>
      <c r="B15" s="461">
        <v>0</v>
      </c>
      <c r="C15" s="462">
        <v>0</v>
      </c>
      <c r="D15" s="463" t="s">
        <v>101</v>
      </c>
      <c r="E15" s="464">
        <v>0</v>
      </c>
      <c r="F15" s="465">
        <v>0</v>
      </c>
    </row>
    <row r="16" spans="1:6" ht="28.5" customHeight="1">
      <c r="A16" s="466" t="s">
        <v>102</v>
      </c>
      <c r="B16" s="467">
        <v>0</v>
      </c>
      <c r="C16" s="468">
        <v>0</v>
      </c>
      <c r="D16" s="469" t="s">
        <v>103</v>
      </c>
      <c r="E16" s="470">
        <v>0</v>
      </c>
      <c r="F16" s="471">
        <v>0</v>
      </c>
    </row>
    <row r="17" spans="1:6" ht="31.5" customHeight="1">
      <c r="A17" s="472" t="s">
        <v>104</v>
      </c>
      <c r="B17" s="473">
        <v>0</v>
      </c>
      <c r="C17" s="474">
        <v>0</v>
      </c>
      <c r="D17" s="475" t="s">
        <v>105</v>
      </c>
      <c r="E17" s="476">
        <v>0</v>
      </c>
      <c r="F17" s="477">
        <v>0</v>
      </c>
    </row>
    <row r="18" spans="1:6" ht="31.5" customHeight="1">
      <c r="A18" s="478" t="s">
        <v>106</v>
      </c>
      <c r="B18" s="479">
        <f>B13+B14+B16</f>
        <v>8891112561.2099991</v>
      </c>
      <c r="C18" s="480">
        <f>C13+C14+C16</f>
        <v>8452004745.7600002</v>
      </c>
      <c r="D18" s="481" t="s">
        <v>107</v>
      </c>
      <c r="E18" s="482">
        <f>E13+E14+E16</f>
        <v>6757342605.6400003</v>
      </c>
      <c r="F18" s="453">
        <f>F13+F14+F16</f>
        <v>7595923407.46</v>
      </c>
    </row>
    <row r="19" spans="1:6" ht="28.5" customHeight="1">
      <c r="A19" s="483" t="s">
        <v>94</v>
      </c>
      <c r="B19" s="484" t="s">
        <v>94</v>
      </c>
      <c r="C19" s="485" t="s">
        <v>94</v>
      </c>
      <c r="D19" s="486" t="s">
        <v>108</v>
      </c>
      <c r="E19" s="453">
        <f>B18-E18</f>
        <v>2133769955.5699999</v>
      </c>
      <c r="F19" s="453">
        <f>C18-F18</f>
        <v>856081338.29999995</v>
      </c>
    </row>
    <row r="20" spans="1:6" ht="28.5" customHeight="1">
      <c r="A20" s="487" t="s">
        <v>109</v>
      </c>
      <c r="B20" s="488">
        <v>16773658210.9</v>
      </c>
      <c r="C20" s="453">
        <f>E20</f>
        <v>18907428166.470001</v>
      </c>
      <c r="D20" s="489" t="s">
        <v>110</v>
      </c>
      <c r="E20" s="453">
        <f>B20+E19</f>
        <v>18907428166.470001</v>
      </c>
      <c r="F20" s="453">
        <f>C20+F19</f>
        <v>19763509504.77</v>
      </c>
    </row>
    <row r="21" spans="1:6" ht="28.5" customHeight="1">
      <c r="A21" s="490" t="s">
        <v>111</v>
      </c>
      <c r="B21" s="453">
        <f>B18+B20</f>
        <v>25664770772.110001</v>
      </c>
      <c r="C21" s="453">
        <f>C18+C20</f>
        <v>27359432912.23</v>
      </c>
      <c r="D21" s="491" t="s">
        <v>111</v>
      </c>
      <c r="E21" s="453">
        <f>E18+E20</f>
        <v>25664770772.110001</v>
      </c>
      <c r="F21" s="453">
        <f>F18+F20</f>
        <v>27359432912.23</v>
      </c>
    </row>
    <row r="22" spans="1:6" ht="28.5" customHeight="1">
      <c r="A22" s="492"/>
      <c r="B22" s="493">
        <v>0</v>
      </c>
      <c r="C22" s="494"/>
      <c r="D22" s="495"/>
      <c r="E22" s="496">
        <v>0</v>
      </c>
      <c r="F22" s="497" t="s">
        <v>112</v>
      </c>
    </row>
  </sheetData>
  <mergeCells count="2">
    <mergeCell ref="A1:F1"/>
    <mergeCell ref="E2:F2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showGridLines="0" zoomScalePageLayoutView="60" workbookViewId="0">
      <pane activePane="bottomRight" state="frozen"/>
    </sheetView>
  </sheetViews>
  <sheetFormatPr defaultColWidth="8" defaultRowHeight="13.5"/>
  <cols>
    <col min="1" max="1" width="39.625" style="1"/>
    <col min="2" max="3" width="27.25" style="1"/>
    <col min="4" max="4" width="38.75" style="1"/>
    <col min="5" max="6" width="27.25" style="1"/>
  </cols>
  <sheetData>
    <row r="1" spans="1:6" ht="48" customHeight="1">
      <c r="A1" s="1692" t="s">
        <v>113</v>
      </c>
      <c r="B1" s="1693"/>
      <c r="C1" s="1693"/>
      <c r="D1" s="1693"/>
      <c r="E1" s="1693"/>
      <c r="F1" s="1693"/>
    </row>
    <row r="2" spans="1:6" ht="19.5" customHeight="1">
      <c r="A2" s="498"/>
      <c r="B2" s="499"/>
      <c r="C2" s="500"/>
      <c r="D2" s="501"/>
      <c r="E2" s="1695" t="s">
        <v>27</v>
      </c>
      <c r="F2" s="1696"/>
    </row>
    <row r="3" spans="1:6" ht="19.5" customHeight="1">
      <c r="A3" s="502" t="s">
        <v>50</v>
      </c>
      <c r="B3" s="503"/>
      <c r="C3" s="504"/>
      <c r="D3" s="505"/>
      <c r="E3" s="506"/>
      <c r="F3" s="507" t="s">
        <v>51</v>
      </c>
    </row>
    <row r="4" spans="1:6" ht="28.5" customHeight="1">
      <c r="A4" s="508" t="s">
        <v>52</v>
      </c>
      <c r="B4" s="509" t="s">
        <v>79</v>
      </c>
      <c r="C4" s="510" t="s">
        <v>80</v>
      </c>
      <c r="D4" s="511" t="s">
        <v>52</v>
      </c>
      <c r="E4" s="512" t="s">
        <v>79</v>
      </c>
      <c r="F4" s="1697" t="s">
        <v>80</v>
      </c>
    </row>
    <row r="5" spans="1:6" ht="28.5" customHeight="1">
      <c r="A5" s="513" t="s">
        <v>114</v>
      </c>
      <c r="B5" s="514">
        <v>15043123.57</v>
      </c>
      <c r="C5" s="515">
        <v>15054842</v>
      </c>
      <c r="D5" s="516" t="s">
        <v>115</v>
      </c>
      <c r="E5" s="517">
        <v>891334080</v>
      </c>
      <c r="F5" s="518">
        <v>965321966.70000005</v>
      </c>
    </row>
    <row r="6" spans="1:6" ht="28.5" customHeight="1">
      <c r="A6" s="519" t="s">
        <v>116</v>
      </c>
      <c r="B6" s="520">
        <v>760500</v>
      </c>
      <c r="C6" s="521">
        <v>760500</v>
      </c>
      <c r="D6" s="522" t="s">
        <v>117</v>
      </c>
      <c r="E6" s="523">
        <v>55975560</v>
      </c>
      <c r="F6" s="524">
        <v>22723273.199999999</v>
      </c>
    </row>
    <row r="7" spans="1:6" ht="28.5" customHeight="1">
      <c r="A7" s="525" t="s">
        <v>83</v>
      </c>
      <c r="B7" s="526">
        <v>905748812</v>
      </c>
      <c r="C7" s="527">
        <v>982961966.70000005</v>
      </c>
      <c r="D7" s="528" t="s">
        <v>118</v>
      </c>
      <c r="E7" s="529">
        <v>12000000</v>
      </c>
      <c r="F7" s="530">
        <v>15000000</v>
      </c>
    </row>
    <row r="8" spans="1:6" ht="28.5" customHeight="1">
      <c r="A8" s="531" t="s">
        <v>119</v>
      </c>
      <c r="B8" s="532">
        <v>891334080</v>
      </c>
      <c r="C8" s="533">
        <v>965321966.70000005</v>
      </c>
      <c r="D8" s="534" t="s">
        <v>90</v>
      </c>
      <c r="E8" s="535">
        <v>0</v>
      </c>
      <c r="F8" s="536">
        <v>0</v>
      </c>
    </row>
    <row r="9" spans="1:6" ht="28.5" customHeight="1">
      <c r="A9" s="537" t="s">
        <v>120</v>
      </c>
      <c r="B9" s="538">
        <v>2414732</v>
      </c>
      <c r="C9" s="539">
        <v>2640000</v>
      </c>
      <c r="D9" s="540" t="s">
        <v>92</v>
      </c>
      <c r="E9" s="541">
        <v>480000</v>
      </c>
      <c r="F9" s="542">
        <v>0</v>
      </c>
    </row>
    <row r="10" spans="1:6" ht="28.5" customHeight="1">
      <c r="A10" s="543" t="s">
        <v>121</v>
      </c>
      <c r="B10" s="544">
        <v>0</v>
      </c>
      <c r="C10" s="545">
        <v>0</v>
      </c>
      <c r="D10" s="546" t="s">
        <v>94</v>
      </c>
      <c r="E10" s="547" t="s">
        <v>94</v>
      </c>
      <c r="F10" s="548" t="s">
        <v>94</v>
      </c>
    </row>
    <row r="11" spans="1:6" ht="28.5" customHeight="1">
      <c r="A11" s="549" t="s">
        <v>122</v>
      </c>
      <c r="B11" s="550">
        <v>17000000</v>
      </c>
      <c r="C11" s="551">
        <v>5000000</v>
      </c>
      <c r="D11" s="552" t="s">
        <v>94</v>
      </c>
      <c r="E11" s="553" t="s">
        <v>94</v>
      </c>
      <c r="F11" s="554" t="s">
        <v>94</v>
      </c>
    </row>
    <row r="12" spans="1:6" ht="28.5" customHeight="1">
      <c r="A12" s="555" t="s">
        <v>123</v>
      </c>
      <c r="B12" s="556">
        <v>0</v>
      </c>
      <c r="C12" s="557">
        <v>0</v>
      </c>
      <c r="D12" s="558" t="s">
        <v>94</v>
      </c>
      <c r="E12" s="559" t="s">
        <v>94</v>
      </c>
      <c r="F12" s="560" t="s">
        <v>94</v>
      </c>
    </row>
    <row r="13" spans="1:6" ht="28.5" customHeight="1">
      <c r="A13" s="561" t="s">
        <v>124</v>
      </c>
      <c r="B13" s="562">
        <v>50000</v>
      </c>
      <c r="C13" s="563">
        <v>50000</v>
      </c>
      <c r="D13" s="564" t="s">
        <v>94</v>
      </c>
      <c r="E13" s="565" t="s">
        <v>94</v>
      </c>
      <c r="F13" s="566" t="s">
        <v>94</v>
      </c>
    </row>
    <row r="14" spans="1:6" ht="28.5" customHeight="1">
      <c r="A14" s="567" t="s">
        <v>125</v>
      </c>
      <c r="B14" s="568">
        <v>280000</v>
      </c>
      <c r="C14" s="569">
        <v>0</v>
      </c>
      <c r="D14" s="570" t="s">
        <v>94</v>
      </c>
      <c r="E14" s="571" t="s">
        <v>94</v>
      </c>
      <c r="F14" s="572" t="s">
        <v>94</v>
      </c>
    </row>
    <row r="15" spans="1:6" ht="28.5" customHeight="1">
      <c r="A15" s="573" t="s">
        <v>126</v>
      </c>
      <c r="B15" s="359">
        <f>B5+B7+B10+B11+B12+B13+B14</f>
        <v>938121935.57000005</v>
      </c>
      <c r="C15" s="359">
        <f>C5+C7+C10+C11+C12+C13+C14</f>
        <v>1003066808.7</v>
      </c>
      <c r="D15" s="574" t="s">
        <v>97</v>
      </c>
      <c r="E15" s="359">
        <f>E5+E6+E7+E8+E9</f>
        <v>959789640</v>
      </c>
      <c r="F15" s="359">
        <f>F5+F6+F7+F8+F9</f>
        <v>1003045239.9</v>
      </c>
    </row>
    <row r="16" spans="1:6" ht="28.5" customHeight="1">
      <c r="A16" s="575" t="s">
        <v>127</v>
      </c>
      <c r="B16" s="576">
        <v>0</v>
      </c>
      <c r="C16" s="577">
        <v>0</v>
      </c>
      <c r="D16" s="578" t="s">
        <v>99</v>
      </c>
      <c r="E16" s="579">
        <v>0</v>
      </c>
      <c r="F16" s="580">
        <v>0</v>
      </c>
    </row>
    <row r="17" spans="1:6" ht="28.5" customHeight="1">
      <c r="A17" s="581" t="s">
        <v>128</v>
      </c>
      <c r="B17" s="582">
        <v>0</v>
      </c>
      <c r="C17" s="583">
        <v>0</v>
      </c>
      <c r="D17" s="584" t="s">
        <v>103</v>
      </c>
      <c r="E17" s="585">
        <v>0</v>
      </c>
      <c r="F17" s="586">
        <v>0</v>
      </c>
    </row>
    <row r="18" spans="1:6" ht="28.5" customHeight="1">
      <c r="A18" s="587" t="s">
        <v>129</v>
      </c>
      <c r="B18" s="588">
        <f>B15+B16+B17</f>
        <v>938121935.57000005</v>
      </c>
      <c r="C18" s="588">
        <f>C15+C16+C17</f>
        <v>1003066808.7</v>
      </c>
      <c r="D18" s="589" t="s">
        <v>107</v>
      </c>
      <c r="E18" s="359">
        <f>E15+E16+E17</f>
        <v>959789640</v>
      </c>
      <c r="F18" s="359">
        <f>F15+F16+F17</f>
        <v>1003045239.9</v>
      </c>
    </row>
    <row r="19" spans="1:6" ht="28.5" customHeight="1">
      <c r="A19" s="590" t="s">
        <v>94</v>
      </c>
      <c r="B19" s="591" t="s">
        <v>94</v>
      </c>
      <c r="C19" s="592" t="s">
        <v>94</v>
      </c>
      <c r="D19" s="593" t="s">
        <v>108</v>
      </c>
      <c r="E19" s="359">
        <f>B18-E18</f>
        <v>-21667704.429999899</v>
      </c>
      <c r="F19" s="359">
        <f>C18-F18</f>
        <v>21568.799999952302</v>
      </c>
    </row>
    <row r="20" spans="1:6" ht="28.5" customHeight="1">
      <c r="A20" s="594" t="s">
        <v>130</v>
      </c>
      <c r="B20" s="595">
        <v>274859930.62</v>
      </c>
      <c r="C20" s="596">
        <f>E20</f>
        <v>253192226.19</v>
      </c>
      <c r="D20" s="597" t="s">
        <v>110</v>
      </c>
      <c r="E20" s="359">
        <f>B20+E19</f>
        <v>253192226.19</v>
      </c>
      <c r="F20" s="359">
        <f>C20+F19</f>
        <v>253213794.99000001</v>
      </c>
    </row>
    <row r="21" spans="1:6" ht="28.5" customHeight="1">
      <c r="A21" s="598" t="s">
        <v>111</v>
      </c>
      <c r="B21" s="453">
        <f>B18+B20</f>
        <v>1212981866.1900001</v>
      </c>
      <c r="C21" s="453">
        <f>C18+C20</f>
        <v>1256259034.8900001</v>
      </c>
      <c r="D21" s="599" t="s">
        <v>111</v>
      </c>
      <c r="E21" s="588">
        <f>E18+E20</f>
        <v>1212981866.1900001</v>
      </c>
      <c r="F21" s="588">
        <f>F18+F20</f>
        <v>1256259034.8900001</v>
      </c>
    </row>
    <row r="22" spans="1:6" ht="15.75" customHeight="1">
      <c r="A22" s="600"/>
      <c r="B22" s="601"/>
      <c r="C22" s="602"/>
      <c r="D22" s="603"/>
      <c r="E22" s="604"/>
      <c r="F22" s="605" t="s">
        <v>131</v>
      </c>
    </row>
  </sheetData>
  <mergeCells count="3">
    <mergeCell ref="A1:F1"/>
    <mergeCell ref="E2:F2"/>
    <mergeCell ref="F4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showGridLines="0" showZeros="0" zoomScalePageLayoutView="60" workbookViewId="0">
      <pane activePane="bottomRight" state="frozen"/>
    </sheetView>
  </sheetViews>
  <sheetFormatPr defaultColWidth="8" defaultRowHeight="13.5"/>
  <cols>
    <col min="1" max="1" width="33.375" style="1"/>
    <col min="2" max="3" width="27.25" style="1"/>
    <col min="4" max="4" width="33.375" style="1"/>
    <col min="5" max="6" width="27.25" style="1"/>
  </cols>
  <sheetData>
    <row r="1" spans="1:6" ht="48" customHeight="1">
      <c r="A1" s="1692" t="s">
        <v>132</v>
      </c>
      <c r="B1" s="1693"/>
      <c r="C1" s="1693"/>
      <c r="D1" s="1693"/>
      <c r="E1" s="1693"/>
      <c r="F1" s="1693"/>
    </row>
    <row r="2" spans="1:6" ht="21" customHeight="1">
      <c r="A2" s="606"/>
      <c r="B2" s="607"/>
      <c r="C2" s="608"/>
      <c r="D2" s="609"/>
      <c r="E2" s="610"/>
      <c r="F2" s="1695" t="s">
        <v>29</v>
      </c>
    </row>
    <row r="3" spans="1:6" ht="21" customHeight="1">
      <c r="A3" s="611" t="s">
        <v>50</v>
      </c>
      <c r="B3" s="612"/>
      <c r="C3" s="613"/>
      <c r="D3" s="614"/>
      <c r="E3" s="615"/>
      <c r="F3" s="616" t="s">
        <v>51</v>
      </c>
    </row>
    <row r="4" spans="1:6" ht="28.5" customHeight="1">
      <c r="A4" s="1697" t="s">
        <v>52</v>
      </c>
      <c r="B4" s="1697" t="s">
        <v>79</v>
      </c>
      <c r="C4" s="1697" t="s">
        <v>80</v>
      </c>
      <c r="D4" s="1697" t="s">
        <v>52</v>
      </c>
      <c r="E4" s="1697" t="s">
        <v>79</v>
      </c>
      <c r="F4" s="1697" t="s">
        <v>80</v>
      </c>
    </row>
    <row r="5" spans="1:6" ht="28.5" customHeight="1">
      <c r="A5" s="617" t="s">
        <v>81</v>
      </c>
      <c r="B5" s="618">
        <v>975730876.79999995</v>
      </c>
      <c r="C5" s="619">
        <v>976062670.03999996</v>
      </c>
      <c r="D5" s="620" t="s">
        <v>82</v>
      </c>
      <c r="E5" s="621">
        <v>1420958540.4000001</v>
      </c>
      <c r="F5" s="622">
        <v>1493252443.0799999</v>
      </c>
    </row>
    <row r="6" spans="1:6" ht="28.5" customHeight="1">
      <c r="A6" s="623" t="s">
        <v>133</v>
      </c>
      <c r="B6" s="624">
        <v>945730876.79999995</v>
      </c>
      <c r="C6" s="625">
        <v>976062670.03999996</v>
      </c>
      <c r="D6" s="626" t="s">
        <v>134</v>
      </c>
      <c r="E6" s="627">
        <v>4400000</v>
      </c>
      <c r="F6" s="628">
        <v>5000000</v>
      </c>
    </row>
    <row r="7" spans="1:6" ht="28.5" customHeight="1">
      <c r="A7" s="629" t="s">
        <v>83</v>
      </c>
      <c r="B7" s="630">
        <v>550000000</v>
      </c>
      <c r="C7" s="631">
        <v>530000000</v>
      </c>
      <c r="D7" s="632" t="s">
        <v>135</v>
      </c>
      <c r="E7" s="633">
        <v>0</v>
      </c>
      <c r="F7" s="634">
        <v>220000000</v>
      </c>
    </row>
    <row r="8" spans="1:6" ht="28.5" customHeight="1">
      <c r="A8" s="635" t="s">
        <v>85</v>
      </c>
      <c r="B8" s="636">
        <v>550000000</v>
      </c>
      <c r="C8" s="637">
        <v>530000000</v>
      </c>
      <c r="D8" s="638" t="s">
        <v>94</v>
      </c>
      <c r="E8" s="639" t="s">
        <v>94</v>
      </c>
      <c r="F8" s="640" t="s">
        <v>94</v>
      </c>
    </row>
    <row r="9" spans="1:6" ht="28.5" customHeight="1">
      <c r="A9" s="641" t="s">
        <v>87</v>
      </c>
      <c r="B9" s="642">
        <v>9400000</v>
      </c>
      <c r="C9" s="643">
        <v>4380000</v>
      </c>
      <c r="D9" s="644" t="s">
        <v>94</v>
      </c>
      <c r="E9" s="645" t="s">
        <v>94</v>
      </c>
      <c r="F9" s="646" t="s">
        <v>94</v>
      </c>
    </row>
    <row r="10" spans="1:6" ht="28.5" customHeight="1">
      <c r="A10" s="647" t="s">
        <v>136</v>
      </c>
      <c r="B10" s="648">
        <v>19400000</v>
      </c>
      <c r="C10" s="649">
        <v>5000000</v>
      </c>
      <c r="D10" s="650" t="s">
        <v>94</v>
      </c>
      <c r="E10" s="651" t="s">
        <v>94</v>
      </c>
      <c r="F10" s="652" t="s">
        <v>94</v>
      </c>
    </row>
    <row r="11" spans="1:6" ht="28.5" customHeight="1">
      <c r="A11" s="653" t="s">
        <v>137</v>
      </c>
      <c r="B11" s="654">
        <v>0</v>
      </c>
      <c r="C11" s="655">
        <v>0</v>
      </c>
      <c r="D11" s="656" t="s">
        <v>94</v>
      </c>
      <c r="E11" s="657" t="s">
        <v>94</v>
      </c>
      <c r="F11" s="658" t="s">
        <v>94</v>
      </c>
    </row>
    <row r="12" spans="1:6" ht="28.5" customHeight="1">
      <c r="A12" s="659" t="s">
        <v>95</v>
      </c>
      <c r="B12" s="660">
        <v>0</v>
      </c>
      <c r="C12" s="661">
        <v>0</v>
      </c>
      <c r="D12" s="662" t="s">
        <v>94</v>
      </c>
      <c r="E12" s="663" t="s">
        <v>94</v>
      </c>
      <c r="F12" s="664" t="s">
        <v>94</v>
      </c>
    </row>
    <row r="13" spans="1:6" ht="28.5" customHeight="1">
      <c r="A13" s="665" t="s">
        <v>138</v>
      </c>
      <c r="B13" s="588">
        <f>B5+B7+B9+B10+B11</f>
        <v>1554530876.8</v>
      </c>
      <c r="C13" s="588">
        <f>C5+C7+C9+C10+C11</f>
        <v>1515442670.04</v>
      </c>
      <c r="D13" s="666" t="s">
        <v>139</v>
      </c>
      <c r="E13" s="588">
        <f>E5+E6+E7</f>
        <v>1425358540.4000001</v>
      </c>
      <c r="F13" s="482">
        <f>F5+F6+F7</f>
        <v>1718252443.0799999</v>
      </c>
    </row>
    <row r="14" spans="1:6" ht="28.5" customHeight="1">
      <c r="A14" s="667" t="s">
        <v>140</v>
      </c>
      <c r="B14" s="668">
        <v>0</v>
      </c>
      <c r="C14" s="669">
        <v>0</v>
      </c>
      <c r="D14" s="670" t="s">
        <v>141</v>
      </c>
      <c r="E14" s="671">
        <v>0</v>
      </c>
      <c r="F14" s="672">
        <v>0</v>
      </c>
    </row>
    <row r="15" spans="1:6" ht="28.5" customHeight="1">
      <c r="A15" s="673" t="s">
        <v>142</v>
      </c>
      <c r="B15" s="674">
        <v>0</v>
      </c>
      <c r="C15" s="675">
        <v>0</v>
      </c>
      <c r="D15" s="676" t="s">
        <v>143</v>
      </c>
      <c r="E15" s="677">
        <v>0</v>
      </c>
      <c r="F15" s="678">
        <v>0</v>
      </c>
    </row>
    <row r="16" spans="1:6" ht="28.5" customHeight="1">
      <c r="A16" s="679" t="s">
        <v>144</v>
      </c>
      <c r="B16" s="359">
        <f>B13+B14+B15</f>
        <v>1554530876.8</v>
      </c>
      <c r="C16" s="588">
        <f>C13+C14+C15</f>
        <v>1515442670.04</v>
      </c>
      <c r="D16" s="680" t="s">
        <v>145</v>
      </c>
      <c r="E16" s="359">
        <f>E13+E14+E15</f>
        <v>1425358540.4000001</v>
      </c>
      <c r="F16" s="361">
        <f>F13+F14+F15</f>
        <v>1718252443.0799999</v>
      </c>
    </row>
    <row r="17" spans="1:6" ht="28.5" customHeight="1">
      <c r="A17" s="681" t="s">
        <v>94</v>
      </c>
      <c r="B17" s="682" t="s">
        <v>94</v>
      </c>
      <c r="C17" s="683" t="s">
        <v>94</v>
      </c>
      <c r="D17" s="684" t="s">
        <v>146</v>
      </c>
      <c r="E17" s="359">
        <f>B16-E16</f>
        <v>129172336.40000001</v>
      </c>
      <c r="F17" s="361">
        <f>C16-F16</f>
        <v>-202809773.03999999</v>
      </c>
    </row>
    <row r="18" spans="1:6" ht="28.5" customHeight="1">
      <c r="A18" s="685" t="s">
        <v>147</v>
      </c>
      <c r="B18" s="686">
        <v>198528355.41</v>
      </c>
      <c r="C18" s="359">
        <f>E18</f>
        <v>327700691.81</v>
      </c>
      <c r="D18" s="687" t="s">
        <v>148</v>
      </c>
      <c r="E18" s="359">
        <f>B18+E17</f>
        <v>327700691.81</v>
      </c>
      <c r="F18" s="361">
        <f>C18+F17</f>
        <v>124890918.77</v>
      </c>
    </row>
    <row r="19" spans="1:6" ht="28.5" customHeight="1">
      <c r="A19" s="688" t="s">
        <v>111</v>
      </c>
      <c r="B19" s="359">
        <f>B16+B18</f>
        <v>1753059232.21</v>
      </c>
      <c r="C19" s="359">
        <f>C16+C18</f>
        <v>1843143361.8499999</v>
      </c>
      <c r="D19" s="689" t="s">
        <v>111</v>
      </c>
      <c r="E19" s="359">
        <f>E16+E18</f>
        <v>1753059232.21</v>
      </c>
      <c r="F19" s="482">
        <f>F16+F18</f>
        <v>1843143361.8499999</v>
      </c>
    </row>
    <row r="20" spans="1:6" ht="28.5" customHeight="1">
      <c r="A20" s="690"/>
      <c r="B20" s="691"/>
      <c r="C20" s="692"/>
      <c r="D20" s="693"/>
      <c r="E20" s="694"/>
      <c r="F20" s="695" t="s">
        <v>149</v>
      </c>
    </row>
  </sheetData>
  <mergeCells count="8">
    <mergeCell ref="A1:F1"/>
    <mergeCell ref="F2"/>
    <mergeCell ref="A4"/>
    <mergeCell ref="B4"/>
    <mergeCell ref="C4"/>
    <mergeCell ref="D4"/>
    <mergeCell ref="E4"/>
    <mergeCell ref="F4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90" orientation="landscape" errors="blank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6"/>
  <sheetViews>
    <sheetView showGridLines="0" zoomScalePageLayoutView="60" workbookViewId="0">
      <pane activePane="bottomRight" state="frozen"/>
    </sheetView>
  </sheetViews>
  <sheetFormatPr defaultColWidth="8" defaultRowHeight="13.5"/>
  <cols>
    <col min="1" max="1" width="36.375" style="1"/>
    <col min="2" max="2" width="24.25" style="1"/>
    <col min="3" max="3" width="27.125" style="1"/>
    <col min="4" max="5" width="24.25" style="1"/>
    <col min="6" max="6" width="27.5" style="1"/>
    <col min="7" max="7" width="24.25" style="1"/>
  </cols>
  <sheetData>
    <row r="1" spans="1:7" ht="48" customHeight="1">
      <c r="A1" s="1692" t="s">
        <v>150</v>
      </c>
      <c r="B1" s="1693"/>
      <c r="C1" s="1693"/>
      <c r="D1" s="1693"/>
      <c r="E1" s="1693"/>
      <c r="F1" s="1693"/>
      <c r="G1" s="1693"/>
    </row>
    <row r="2" spans="1:7" ht="21" customHeight="1">
      <c r="A2" s="696"/>
      <c r="B2" s="697"/>
      <c r="C2" s="698"/>
      <c r="D2" s="699"/>
      <c r="E2" s="700"/>
      <c r="F2" s="701"/>
      <c r="G2" s="702" t="s">
        <v>31</v>
      </c>
    </row>
    <row r="3" spans="1:7" ht="21" customHeight="1">
      <c r="A3" s="703" t="s">
        <v>50</v>
      </c>
      <c r="B3" s="704"/>
      <c r="C3" s="705"/>
      <c r="D3" s="706"/>
      <c r="E3" s="707"/>
      <c r="F3" s="708"/>
      <c r="G3" s="709" t="s">
        <v>51</v>
      </c>
    </row>
    <row r="4" spans="1:7" ht="28.5" customHeight="1">
      <c r="A4" s="1698" t="s">
        <v>52</v>
      </c>
      <c r="B4" s="1700" t="s">
        <v>79</v>
      </c>
      <c r="C4" s="1701"/>
      <c r="D4" s="1702"/>
      <c r="E4" s="1703" t="s">
        <v>80</v>
      </c>
      <c r="F4" s="1704"/>
      <c r="G4" s="1704"/>
    </row>
    <row r="5" spans="1:7" ht="36" customHeight="1">
      <c r="A5" s="1699"/>
      <c r="B5" s="710" t="s">
        <v>151</v>
      </c>
      <c r="C5" s="711" t="s">
        <v>152</v>
      </c>
      <c r="D5" s="712" t="s">
        <v>153</v>
      </c>
      <c r="E5" s="713" t="s">
        <v>151</v>
      </c>
      <c r="F5" s="714" t="s">
        <v>152</v>
      </c>
      <c r="G5" s="715" t="s">
        <v>153</v>
      </c>
    </row>
    <row r="6" spans="1:7" ht="28.5" customHeight="1">
      <c r="A6" s="716" t="s">
        <v>154</v>
      </c>
      <c r="B6" s="453">
        <f>C6+D6</f>
        <v>0</v>
      </c>
      <c r="C6" s="453">
        <f>C7+C8</f>
        <v>0</v>
      </c>
      <c r="D6" s="453">
        <f>D7+D8</f>
        <v>0</v>
      </c>
      <c r="E6" s="453">
        <f>F6+G6</f>
        <v>0</v>
      </c>
      <c r="F6" s="453">
        <f>F7+F8</f>
        <v>0</v>
      </c>
      <c r="G6" s="453">
        <f>G7+G8</f>
        <v>0</v>
      </c>
    </row>
    <row r="7" spans="1:7" ht="28.5" customHeight="1">
      <c r="A7" s="717" t="s">
        <v>155</v>
      </c>
      <c r="B7" s="453">
        <f>C7+D7</f>
        <v>0</v>
      </c>
      <c r="C7" s="718">
        <v>0</v>
      </c>
      <c r="D7" s="719">
        <v>0</v>
      </c>
      <c r="E7" s="453">
        <f>F7+G7</f>
        <v>0</v>
      </c>
      <c r="F7" s="720">
        <v>0</v>
      </c>
      <c r="G7" s="721">
        <v>0</v>
      </c>
    </row>
    <row r="8" spans="1:7" ht="28.5" customHeight="1">
      <c r="A8" s="722" t="s">
        <v>156</v>
      </c>
      <c r="B8" s="453">
        <f>C8+D8</f>
        <v>0</v>
      </c>
      <c r="C8" s="723">
        <v>0</v>
      </c>
      <c r="D8" s="724">
        <v>0</v>
      </c>
      <c r="E8" s="453">
        <f>F8+G8</f>
        <v>0</v>
      </c>
      <c r="F8" s="725">
        <v>0</v>
      </c>
      <c r="G8" s="726">
        <v>0</v>
      </c>
    </row>
    <row r="9" spans="1:7" ht="28.5" customHeight="1">
      <c r="A9" s="727" t="s">
        <v>83</v>
      </c>
      <c r="B9" s="453">
        <f>C9</f>
        <v>0</v>
      </c>
      <c r="C9" s="728">
        <v>0</v>
      </c>
      <c r="D9" s="729" t="s">
        <v>94</v>
      </c>
      <c r="E9" s="453">
        <f>F9</f>
        <v>0</v>
      </c>
      <c r="F9" s="730">
        <v>0</v>
      </c>
      <c r="G9" s="731" t="s">
        <v>94</v>
      </c>
    </row>
    <row r="10" spans="1:7" ht="28.5" customHeight="1">
      <c r="A10" s="732" t="s">
        <v>87</v>
      </c>
      <c r="B10" s="453">
        <f>C10+D10</f>
        <v>0</v>
      </c>
      <c r="C10" s="733">
        <v>0</v>
      </c>
      <c r="D10" s="734">
        <v>0</v>
      </c>
      <c r="E10" s="453">
        <f>F10+G10</f>
        <v>0</v>
      </c>
      <c r="F10" s="735">
        <v>0</v>
      </c>
      <c r="G10" s="736">
        <v>0</v>
      </c>
    </row>
    <row r="11" spans="1:7" ht="28.5" customHeight="1">
      <c r="A11" s="737" t="s">
        <v>136</v>
      </c>
      <c r="B11" s="453">
        <f>D11</f>
        <v>0</v>
      </c>
      <c r="C11" s="738" t="s">
        <v>94</v>
      </c>
      <c r="D11" s="739">
        <v>0</v>
      </c>
      <c r="E11" s="453">
        <f>G11</f>
        <v>0</v>
      </c>
      <c r="F11" s="740" t="s">
        <v>94</v>
      </c>
      <c r="G11" s="741">
        <v>0</v>
      </c>
    </row>
    <row r="12" spans="1:7" ht="28.5" customHeight="1">
      <c r="A12" s="742" t="s">
        <v>137</v>
      </c>
      <c r="B12" s="453">
        <f>C12+D12</f>
        <v>0</v>
      </c>
      <c r="C12" s="743">
        <v>0</v>
      </c>
      <c r="D12" s="744">
        <v>0</v>
      </c>
      <c r="E12" s="453">
        <f>F12+G12</f>
        <v>0</v>
      </c>
      <c r="F12" s="745">
        <v>0</v>
      </c>
      <c r="G12" s="746">
        <v>0</v>
      </c>
    </row>
    <row r="13" spans="1:7" ht="28.5" customHeight="1">
      <c r="A13" s="747" t="s">
        <v>95</v>
      </c>
      <c r="B13" s="453">
        <f>C13</f>
        <v>0</v>
      </c>
      <c r="C13" s="748">
        <v>0</v>
      </c>
      <c r="D13" s="749" t="s">
        <v>94</v>
      </c>
      <c r="E13" s="453">
        <f>F13</f>
        <v>0</v>
      </c>
      <c r="F13" s="750">
        <v>0</v>
      </c>
      <c r="G13" s="751" t="s">
        <v>94</v>
      </c>
    </row>
    <row r="14" spans="1:7" ht="28.5" customHeight="1">
      <c r="A14" s="752" t="s">
        <v>138</v>
      </c>
      <c r="B14" s="453">
        <f t="shared" ref="B14:B19" si="0">C14+D14</f>
        <v>0</v>
      </c>
      <c r="C14" s="453">
        <f>C6+C9+C10+C12</f>
        <v>0</v>
      </c>
      <c r="D14" s="453">
        <f>D6+D10+D11+D12</f>
        <v>0</v>
      </c>
      <c r="E14" s="453">
        <f t="shared" ref="E14:E19" si="1">F14+G14</f>
        <v>0</v>
      </c>
      <c r="F14" s="453">
        <f>F6+F9+F10+F12</f>
        <v>0</v>
      </c>
      <c r="G14" s="453">
        <f>G6+G10+G11+G12</f>
        <v>0</v>
      </c>
    </row>
    <row r="15" spans="1:7" ht="28.5" customHeight="1">
      <c r="A15" s="753" t="s">
        <v>140</v>
      </c>
      <c r="B15" s="453">
        <f t="shared" si="0"/>
        <v>0</v>
      </c>
      <c r="C15" s="754">
        <v>0</v>
      </c>
      <c r="D15" s="755">
        <v>0</v>
      </c>
      <c r="E15" s="453">
        <f t="shared" si="1"/>
        <v>0</v>
      </c>
      <c r="F15" s="756">
        <v>0</v>
      </c>
      <c r="G15" s="757">
        <v>0</v>
      </c>
    </row>
    <row r="16" spans="1:7" ht="28.5" customHeight="1">
      <c r="A16" s="758" t="s">
        <v>142</v>
      </c>
      <c r="B16" s="453">
        <f t="shared" si="0"/>
        <v>0</v>
      </c>
      <c r="C16" s="759">
        <v>0</v>
      </c>
      <c r="D16" s="760">
        <v>0</v>
      </c>
      <c r="E16" s="453">
        <f t="shared" si="1"/>
        <v>0</v>
      </c>
      <c r="F16" s="761">
        <v>0</v>
      </c>
      <c r="G16" s="762">
        <v>0</v>
      </c>
    </row>
    <row r="17" spans="1:7" ht="28.5" customHeight="1">
      <c r="A17" s="763" t="s">
        <v>144</v>
      </c>
      <c r="B17" s="453">
        <f t="shared" si="0"/>
        <v>0</v>
      </c>
      <c r="C17" s="453">
        <f>C14+C15+C16</f>
        <v>0</v>
      </c>
      <c r="D17" s="453">
        <f>D14+D15+D16</f>
        <v>0</v>
      </c>
      <c r="E17" s="453">
        <f t="shared" si="1"/>
        <v>0</v>
      </c>
      <c r="F17" s="453">
        <f>F14+F15+F16</f>
        <v>0</v>
      </c>
      <c r="G17" s="453">
        <f>G14+G15+G16</f>
        <v>0</v>
      </c>
    </row>
    <row r="18" spans="1:7" ht="28.5" customHeight="1">
      <c r="A18" s="764" t="s">
        <v>147</v>
      </c>
      <c r="B18" s="453">
        <f t="shared" si="0"/>
        <v>0</v>
      </c>
      <c r="C18" s="765">
        <v>0</v>
      </c>
      <c r="D18" s="766">
        <v>0</v>
      </c>
      <c r="E18" s="453">
        <f t="shared" si="1"/>
        <v>0</v>
      </c>
      <c r="F18" s="453">
        <f>C34</f>
        <v>0</v>
      </c>
      <c r="G18" s="453">
        <f>D34</f>
        <v>0</v>
      </c>
    </row>
    <row r="19" spans="1:7" ht="28.5" customHeight="1">
      <c r="A19" s="767" t="s">
        <v>111</v>
      </c>
      <c r="B19" s="453">
        <f t="shared" si="0"/>
        <v>0</v>
      </c>
      <c r="C19" s="453">
        <f>C17+C18</f>
        <v>0</v>
      </c>
      <c r="D19" s="453">
        <f>D17+D18</f>
        <v>0</v>
      </c>
      <c r="E19" s="453">
        <f t="shared" si="1"/>
        <v>0</v>
      </c>
      <c r="F19" s="453">
        <f>F17+F18</f>
        <v>0</v>
      </c>
      <c r="G19" s="453">
        <f>G17+G18</f>
        <v>0</v>
      </c>
    </row>
    <row r="20" spans="1:7" ht="28.5" customHeight="1">
      <c r="A20" s="1697" t="s">
        <v>52</v>
      </c>
      <c r="B20" s="1697" t="s">
        <v>79</v>
      </c>
      <c r="C20" s="1705"/>
      <c r="D20" s="1705"/>
      <c r="E20" s="1697" t="s">
        <v>80</v>
      </c>
      <c r="F20" s="1705"/>
      <c r="G20" s="1705"/>
    </row>
    <row r="21" spans="1:7" ht="36" customHeight="1">
      <c r="A21" s="1705"/>
      <c r="B21" s="768" t="s">
        <v>151</v>
      </c>
      <c r="C21" s="769" t="s">
        <v>152</v>
      </c>
      <c r="D21" s="770" t="s">
        <v>153</v>
      </c>
      <c r="E21" s="771" t="s">
        <v>151</v>
      </c>
      <c r="F21" s="772" t="s">
        <v>152</v>
      </c>
      <c r="G21" s="773" t="s">
        <v>153</v>
      </c>
    </row>
    <row r="22" spans="1:7" ht="28.5" customHeight="1">
      <c r="A22" s="774" t="s">
        <v>157</v>
      </c>
      <c r="B22" s="453">
        <f>C22+D22</f>
        <v>0</v>
      </c>
      <c r="C22" s="453">
        <f>C23+C24+C25+C26</f>
        <v>0</v>
      </c>
      <c r="D22" s="453">
        <f>D23+D24+D25</f>
        <v>0</v>
      </c>
      <c r="E22" s="453">
        <f>F22+G22</f>
        <v>0</v>
      </c>
      <c r="F22" s="453">
        <f>F23+F24+F25+F26</f>
        <v>0</v>
      </c>
      <c r="G22" s="453">
        <f>G23+G24+G25</f>
        <v>0</v>
      </c>
    </row>
    <row r="23" spans="1:7" ht="28.5" customHeight="1">
      <c r="A23" s="775" t="s">
        <v>158</v>
      </c>
      <c r="B23" s="453">
        <f>C23+D23</f>
        <v>0</v>
      </c>
      <c r="C23" s="776">
        <v>0</v>
      </c>
      <c r="D23" s="777">
        <v>0</v>
      </c>
      <c r="E23" s="453">
        <f>F23+G23</f>
        <v>0</v>
      </c>
      <c r="F23" s="778">
        <v>0</v>
      </c>
      <c r="G23" s="779">
        <v>0</v>
      </c>
    </row>
    <row r="24" spans="1:7" ht="28.5" customHeight="1">
      <c r="A24" s="780" t="s">
        <v>159</v>
      </c>
      <c r="B24" s="453">
        <f>C24+D24</f>
        <v>0</v>
      </c>
      <c r="C24" s="781">
        <v>0</v>
      </c>
      <c r="D24" s="782">
        <v>0</v>
      </c>
      <c r="E24" s="453">
        <f>F24+G24</f>
        <v>0</v>
      </c>
      <c r="F24" s="783">
        <v>0</v>
      </c>
      <c r="G24" s="784">
        <v>0</v>
      </c>
    </row>
    <row r="25" spans="1:7" ht="28.5" customHeight="1">
      <c r="A25" s="785" t="s">
        <v>160</v>
      </c>
      <c r="B25" s="453">
        <f>C25+D25</f>
        <v>0</v>
      </c>
      <c r="C25" s="786">
        <v>0</v>
      </c>
      <c r="D25" s="787">
        <v>0</v>
      </c>
      <c r="E25" s="453">
        <f>F25+G25</f>
        <v>0</v>
      </c>
      <c r="F25" s="788">
        <v>0</v>
      </c>
      <c r="G25" s="789">
        <v>0</v>
      </c>
    </row>
    <row r="26" spans="1:7" ht="28.5" customHeight="1">
      <c r="A26" s="790" t="s">
        <v>161</v>
      </c>
      <c r="B26" s="453">
        <f>C26</f>
        <v>0</v>
      </c>
      <c r="C26" s="791">
        <v>0</v>
      </c>
      <c r="D26" s="792" t="s">
        <v>94</v>
      </c>
      <c r="E26" s="453">
        <f>F26</f>
        <v>0</v>
      </c>
      <c r="F26" s="793">
        <v>0</v>
      </c>
      <c r="G26" s="794" t="s">
        <v>94</v>
      </c>
    </row>
    <row r="27" spans="1:7" ht="28.5" customHeight="1">
      <c r="A27" s="795" t="s">
        <v>134</v>
      </c>
      <c r="B27" s="453">
        <f>D27</f>
        <v>0</v>
      </c>
      <c r="C27" s="796" t="s">
        <v>94</v>
      </c>
      <c r="D27" s="797">
        <v>0</v>
      </c>
      <c r="E27" s="453">
        <f>G27</f>
        <v>0</v>
      </c>
      <c r="F27" s="798" t="s">
        <v>94</v>
      </c>
      <c r="G27" s="799">
        <v>0</v>
      </c>
    </row>
    <row r="28" spans="1:7" ht="28.5" customHeight="1">
      <c r="A28" s="800" t="s">
        <v>135</v>
      </c>
      <c r="B28" s="453">
        <f t="shared" ref="B28:B35" si="2">C28+D28</f>
        <v>0</v>
      </c>
      <c r="C28" s="801">
        <v>0</v>
      </c>
      <c r="D28" s="802">
        <v>0</v>
      </c>
      <c r="E28" s="453">
        <f t="shared" ref="E28:E35" si="3">F28+G28</f>
        <v>0</v>
      </c>
      <c r="F28" s="803">
        <v>0</v>
      </c>
      <c r="G28" s="804">
        <v>0</v>
      </c>
    </row>
    <row r="29" spans="1:7" ht="28.5" customHeight="1">
      <c r="A29" s="805" t="s">
        <v>139</v>
      </c>
      <c r="B29" s="453">
        <f t="shared" si="2"/>
        <v>0</v>
      </c>
      <c r="C29" s="453">
        <f>C22+C28</f>
        <v>0</v>
      </c>
      <c r="D29" s="453">
        <f>D22+D27+D28</f>
        <v>0</v>
      </c>
      <c r="E29" s="453">
        <f t="shared" si="3"/>
        <v>0</v>
      </c>
      <c r="F29" s="453">
        <f>F22+F28</f>
        <v>0</v>
      </c>
      <c r="G29" s="453">
        <f>G22+G27+G28</f>
        <v>0</v>
      </c>
    </row>
    <row r="30" spans="1:7" ht="28.5" customHeight="1">
      <c r="A30" s="806" t="s">
        <v>141</v>
      </c>
      <c r="B30" s="453">
        <f t="shared" si="2"/>
        <v>0</v>
      </c>
      <c r="C30" s="807">
        <v>0</v>
      </c>
      <c r="D30" s="808">
        <v>0</v>
      </c>
      <c r="E30" s="453">
        <f t="shared" si="3"/>
        <v>0</v>
      </c>
      <c r="F30" s="809">
        <v>0</v>
      </c>
      <c r="G30" s="810">
        <v>0</v>
      </c>
    </row>
    <row r="31" spans="1:7" ht="28.5" customHeight="1">
      <c r="A31" s="811" t="s">
        <v>143</v>
      </c>
      <c r="B31" s="453">
        <f t="shared" si="2"/>
        <v>0</v>
      </c>
      <c r="C31" s="812">
        <v>0</v>
      </c>
      <c r="D31" s="813">
        <v>0</v>
      </c>
      <c r="E31" s="453">
        <f t="shared" si="3"/>
        <v>0</v>
      </c>
      <c r="F31" s="814">
        <v>0</v>
      </c>
      <c r="G31" s="815">
        <v>0</v>
      </c>
    </row>
    <row r="32" spans="1:7" ht="28.5" customHeight="1">
      <c r="A32" s="816" t="s">
        <v>145</v>
      </c>
      <c r="B32" s="453">
        <f t="shared" si="2"/>
        <v>0</v>
      </c>
      <c r="C32" s="453">
        <f>C29+C30+C31</f>
        <v>0</v>
      </c>
      <c r="D32" s="453">
        <f>D29+D30+D31</f>
        <v>0</v>
      </c>
      <c r="E32" s="453">
        <f t="shared" si="3"/>
        <v>0</v>
      </c>
      <c r="F32" s="453">
        <f>F29+F30+F31</f>
        <v>0</v>
      </c>
      <c r="G32" s="453">
        <f>G29+G30+G31</f>
        <v>0</v>
      </c>
    </row>
    <row r="33" spans="1:7" ht="28.5" customHeight="1">
      <c r="A33" s="817" t="s">
        <v>146</v>
      </c>
      <c r="B33" s="453">
        <f t="shared" si="2"/>
        <v>0</v>
      </c>
      <c r="C33" s="453">
        <f>C17-C32</f>
        <v>0</v>
      </c>
      <c r="D33" s="453">
        <f>D17-D32</f>
        <v>0</v>
      </c>
      <c r="E33" s="453">
        <f t="shared" si="3"/>
        <v>0</v>
      </c>
      <c r="F33" s="453">
        <f>F17-F32</f>
        <v>0</v>
      </c>
      <c r="G33" s="453">
        <f>G17-G32</f>
        <v>0</v>
      </c>
    </row>
    <row r="34" spans="1:7" ht="28.5" customHeight="1">
      <c r="A34" s="818" t="s">
        <v>148</v>
      </c>
      <c r="B34" s="453">
        <f t="shared" si="2"/>
        <v>0</v>
      </c>
      <c r="C34" s="453">
        <f>C18+C33</f>
        <v>0</v>
      </c>
      <c r="D34" s="453">
        <f>D18+D33</f>
        <v>0</v>
      </c>
      <c r="E34" s="453">
        <f t="shared" si="3"/>
        <v>0</v>
      </c>
      <c r="F34" s="453">
        <f>F18+F33</f>
        <v>0</v>
      </c>
      <c r="G34" s="453">
        <f>G18+G33</f>
        <v>0</v>
      </c>
    </row>
    <row r="35" spans="1:7" ht="28.5" customHeight="1">
      <c r="A35" s="819" t="s">
        <v>111</v>
      </c>
      <c r="B35" s="453">
        <f t="shared" si="2"/>
        <v>0</v>
      </c>
      <c r="C35" s="453">
        <f>C32+C34</f>
        <v>0</v>
      </c>
      <c r="D35" s="453">
        <f>D32+D34</f>
        <v>0</v>
      </c>
      <c r="E35" s="453">
        <f t="shared" si="3"/>
        <v>0</v>
      </c>
      <c r="F35" s="453">
        <f>F32+F34</f>
        <v>0</v>
      </c>
      <c r="G35" s="453">
        <f>G32+G34</f>
        <v>0</v>
      </c>
    </row>
    <row r="36" spans="1:7" ht="28.5" customHeight="1">
      <c r="A36" s="820"/>
      <c r="B36" s="821"/>
      <c r="C36" s="822"/>
      <c r="D36" s="823"/>
      <c r="E36" s="824"/>
      <c r="F36" s="825"/>
      <c r="G36" s="826" t="s">
        <v>162</v>
      </c>
    </row>
  </sheetData>
  <mergeCells count="7">
    <mergeCell ref="A1:G1"/>
    <mergeCell ref="A4:A5"/>
    <mergeCell ref="B4:D4"/>
    <mergeCell ref="E4:G4"/>
    <mergeCell ref="A20:A21"/>
    <mergeCell ref="B20:D20"/>
    <mergeCell ref="E20:G20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54" orientation="landscape" errors="blank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showGridLines="0" zoomScalePageLayoutView="60" workbookViewId="0">
      <pane activePane="bottomRight" state="frozen"/>
    </sheetView>
  </sheetViews>
  <sheetFormatPr defaultColWidth="8" defaultRowHeight="13.5"/>
  <cols>
    <col min="1" max="1" width="41" style="1"/>
    <col min="2" max="3" width="27.25" style="1"/>
    <col min="4" max="4" width="41" style="1"/>
    <col min="5" max="6" width="27.25" style="1"/>
  </cols>
  <sheetData>
    <row r="1" spans="1:6" ht="48" customHeight="1">
      <c r="A1" s="1692" t="s">
        <v>163</v>
      </c>
      <c r="B1" s="1693"/>
      <c r="C1" s="1693"/>
      <c r="D1" s="1706"/>
      <c r="E1" s="1693"/>
      <c r="F1" s="1693"/>
    </row>
    <row r="2" spans="1:6" ht="21" customHeight="1">
      <c r="A2" s="827"/>
      <c r="B2" s="828"/>
      <c r="C2" s="829"/>
      <c r="D2" s="830"/>
      <c r="E2" s="831"/>
      <c r="F2" s="832" t="s">
        <v>33</v>
      </c>
    </row>
    <row r="3" spans="1:6" ht="21" customHeight="1">
      <c r="A3" s="833" t="s">
        <v>50</v>
      </c>
      <c r="B3" s="834"/>
      <c r="C3" s="835"/>
      <c r="D3" s="836"/>
      <c r="E3" s="837"/>
      <c r="F3" s="838" t="s">
        <v>51</v>
      </c>
    </row>
    <row r="4" spans="1:6" ht="28.5" customHeight="1">
      <c r="A4" s="1707" t="s">
        <v>52</v>
      </c>
      <c r="B4" s="1707" t="s">
        <v>79</v>
      </c>
      <c r="C4" s="1707" t="s">
        <v>80</v>
      </c>
      <c r="D4" s="839" t="s">
        <v>52</v>
      </c>
      <c r="E4" s="840" t="s">
        <v>79</v>
      </c>
      <c r="F4" s="841" t="s">
        <v>80</v>
      </c>
    </row>
    <row r="5" spans="1:6" ht="28.5" customHeight="1">
      <c r="A5" s="842" t="s">
        <v>154</v>
      </c>
      <c r="B5" s="843">
        <v>0</v>
      </c>
      <c r="C5" s="844">
        <v>0</v>
      </c>
      <c r="D5" s="845" t="s">
        <v>157</v>
      </c>
      <c r="E5" s="359">
        <f>E6+E7</f>
        <v>0</v>
      </c>
      <c r="F5" s="359">
        <f>F6+F7</f>
        <v>0</v>
      </c>
    </row>
    <row r="6" spans="1:6" ht="28.5" customHeight="1">
      <c r="A6" s="846" t="s">
        <v>164</v>
      </c>
      <c r="B6" s="847">
        <v>0</v>
      </c>
      <c r="C6" s="848">
        <v>0</v>
      </c>
      <c r="D6" s="849" t="s">
        <v>165</v>
      </c>
      <c r="E6" s="850">
        <v>0</v>
      </c>
      <c r="F6" s="851">
        <v>0</v>
      </c>
    </row>
    <row r="7" spans="1:6" ht="28.5" customHeight="1">
      <c r="A7" s="852" t="s">
        <v>166</v>
      </c>
      <c r="B7" s="853">
        <v>0</v>
      </c>
      <c r="C7" s="854">
        <v>0</v>
      </c>
      <c r="D7" s="855" t="s">
        <v>167</v>
      </c>
      <c r="E7" s="856">
        <v>0</v>
      </c>
      <c r="F7" s="857">
        <v>0</v>
      </c>
    </row>
    <row r="8" spans="1:6" ht="28.5" customHeight="1">
      <c r="A8" s="858" t="s">
        <v>168</v>
      </c>
      <c r="B8" s="859">
        <v>0</v>
      </c>
      <c r="C8" s="860">
        <v>0</v>
      </c>
      <c r="D8" s="861" t="s">
        <v>169</v>
      </c>
      <c r="E8" s="862">
        <v>0</v>
      </c>
      <c r="F8" s="863">
        <v>0</v>
      </c>
    </row>
    <row r="9" spans="1:6" ht="28.5" customHeight="1">
      <c r="A9" s="864" t="s">
        <v>83</v>
      </c>
      <c r="B9" s="865">
        <v>0</v>
      </c>
      <c r="C9" s="866">
        <v>0</v>
      </c>
      <c r="D9" s="867" t="s">
        <v>135</v>
      </c>
      <c r="E9" s="868">
        <v>0</v>
      </c>
      <c r="F9" s="869">
        <v>0</v>
      </c>
    </row>
    <row r="10" spans="1:6" ht="28.5" customHeight="1">
      <c r="A10" s="870" t="s">
        <v>170</v>
      </c>
      <c r="B10" s="871">
        <v>0</v>
      </c>
      <c r="C10" s="872">
        <v>0</v>
      </c>
      <c r="D10" s="873" t="s">
        <v>94</v>
      </c>
      <c r="E10" s="874" t="s">
        <v>94</v>
      </c>
      <c r="F10" s="875" t="s">
        <v>94</v>
      </c>
    </row>
    <row r="11" spans="1:6" ht="28.5" customHeight="1">
      <c r="A11" s="876" t="s">
        <v>87</v>
      </c>
      <c r="B11" s="877">
        <v>0</v>
      </c>
      <c r="C11" s="878">
        <v>0</v>
      </c>
      <c r="D11" s="879" t="s">
        <v>94</v>
      </c>
      <c r="E11" s="880" t="s">
        <v>94</v>
      </c>
      <c r="F11" s="881" t="s">
        <v>94</v>
      </c>
    </row>
    <row r="12" spans="1:6" ht="28.5" customHeight="1">
      <c r="A12" s="882" t="s">
        <v>171</v>
      </c>
      <c r="B12" s="883">
        <v>0</v>
      </c>
      <c r="C12" s="884">
        <v>0</v>
      </c>
      <c r="D12" s="885" t="s">
        <v>94</v>
      </c>
      <c r="E12" s="886" t="s">
        <v>94</v>
      </c>
      <c r="F12" s="887" t="s">
        <v>94</v>
      </c>
    </row>
    <row r="13" spans="1:6" ht="28.5" customHeight="1">
      <c r="A13" s="888" t="s">
        <v>172</v>
      </c>
      <c r="B13" s="359">
        <f>B5+B9+B11+B12</f>
        <v>0</v>
      </c>
      <c r="C13" s="359">
        <f>C5+C9+C11+C12</f>
        <v>0</v>
      </c>
      <c r="D13" s="889" t="s">
        <v>139</v>
      </c>
      <c r="E13" s="359">
        <f>E5+E8+E9</f>
        <v>0</v>
      </c>
      <c r="F13" s="359">
        <f>F5+F8+F9</f>
        <v>0</v>
      </c>
    </row>
    <row r="14" spans="1:6" ht="28.5" customHeight="1">
      <c r="A14" s="890" t="s">
        <v>173</v>
      </c>
      <c r="B14" s="891">
        <v>0</v>
      </c>
      <c r="C14" s="892">
        <v>0</v>
      </c>
      <c r="D14" s="893" t="s">
        <v>141</v>
      </c>
      <c r="E14" s="894">
        <v>0</v>
      </c>
      <c r="F14" s="895">
        <v>0</v>
      </c>
    </row>
    <row r="15" spans="1:6" ht="28.5" customHeight="1">
      <c r="A15" s="896" t="s">
        <v>174</v>
      </c>
      <c r="B15" s="897">
        <v>0</v>
      </c>
      <c r="C15" s="898">
        <v>0</v>
      </c>
      <c r="D15" s="899" t="s">
        <v>143</v>
      </c>
      <c r="E15" s="900">
        <v>0</v>
      </c>
      <c r="F15" s="901">
        <v>0</v>
      </c>
    </row>
    <row r="16" spans="1:6" ht="28.5" customHeight="1">
      <c r="A16" s="902" t="s">
        <v>175</v>
      </c>
      <c r="B16" s="359">
        <f>B13+B14+B15</f>
        <v>0</v>
      </c>
      <c r="C16" s="359">
        <f>C13+C14+C15</f>
        <v>0</v>
      </c>
      <c r="D16" s="903" t="s">
        <v>145</v>
      </c>
      <c r="E16" s="359">
        <f>E13+E14+E15</f>
        <v>0</v>
      </c>
      <c r="F16" s="359">
        <f>F13+F14+F15</f>
        <v>0</v>
      </c>
    </row>
    <row r="17" spans="1:6" ht="28.5" customHeight="1">
      <c r="A17" s="904" t="s">
        <v>94</v>
      </c>
      <c r="B17" s="905" t="s">
        <v>94</v>
      </c>
      <c r="C17" s="906" t="s">
        <v>94</v>
      </c>
      <c r="D17" s="907" t="s">
        <v>146</v>
      </c>
      <c r="E17" s="588">
        <f>B16-E16</f>
        <v>0</v>
      </c>
      <c r="F17" s="588">
        <f>C16-F16</f>
        <v>0</v>
      </c>
    </row>
    <row r="18" spans="1:6" ht="28.5" customHeight="1">
      <c r="A18" s="908" t="s">
        <v>176</v>
      </c>
      <c r="B18" s="909">
        <v>0</v>
      </c>
      <c r="C18" s="359">
        <f>E18</f>
        <v>0</v>
      </c>
      <c r="D18" s="910" t="s">
        <v>148</v>
      </c>
      <c r="E18" s="360">
        <f>B18+E17</f>
        <v>0</v>
      </c>
      <c r="F18" s="360">
        <f>C18+F17</f>
        <v>0</v>
      </c>
    </row>
    <row r="19" spans="1:6" ht="28.5" customHeight="1">
      <c r="A19" s="911" t="s">
        <v>111</v>
      </c>
      <c r="B19" s="588">
        <f>B16+B18</f>
        <v>0</v>
      </c>
      <c r="C19" s="588">
        <f>C16+C18</f>
        <v>0</v>
      </c>
      <c r="D19" s="912" t="s">
        <v>111</v>
      </c>
      <c r="E19" s="588">
        <f>E16+E18</f>
        <v>0</v>
      </c>
      <c r="F19" s="588">
        <f>F16+F18</f>
        <v>0</v>
      </c>
    </row>
    <row r="20" spans="1:6" ht="28.5" customHeight="1">
      <c r="A20" s="913"/>
      <c r="B20" s="914"/>
      <c r="C20" s="915"/>
      <c r="D20" s="916"/>
      <c r="E20" s="917"/>
      <c r="F20" s="918" t="s">
        <v>177</v>
      </c>
    </row>
  </sheetData>
  <mergeCells count="4">
    <mergeCell ref="A1:F1"/>
    <mergeCell ref="A4"/>
    <mergeCell ref="B4"/>
    <mergeCell ref="C4"/>
  </mergeCells>
  <phoneticPr fontId="28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zoomScalePageLayoutView="60" workbookViewId="0">
      <pane activePane="bottomRight" state="frozen"/>
    </sheetView>
  </sheetViews>
  <sheetFormatPr defaultColWidth="8" defaultRowHeight="13.5"/>
  <cols>
    <col min="1" max="1" width="34.875" style="1"/>
    <col min="2" max="3" width="30.375" style="1"/>
    <col min="4" max="4" width="36.375" style="1"/>
    <col min="5" max="6" width="30.375" style="1"/>
  </cols>
  <sheetData>
    <row r="1" spans="1:6" ht="48" customHeight="1">
      <c r="A1" s="1692" t="s">
        <v>178</v>
      </c>
      <c r="B1" s="1693"/>
      <c r="C1" s="1693"/>
      <c r="D1" s="1693"/>
      <c r="E1" s="1693"/>
      <c r="F1" s="1693"/>
    </row>
    <row r="2" spans="1:6" ht="21" customHeight="1">
      <c r="A2" s="919"/>
      <c r="B2" s="920"/>
      <c r="C2" s="921"/>
      <c r="D2" s="922"/>
      <c r="E2" s="1695" t="s">
        <v>35</v>
      </c>
      <c r="F2" s="1696"/>
    </row>
    <row r="3" spans="1:6" ht="21" customHeight="1">
      <c r="A3" s="923" t="s">
        <v>50</v>
      </c>
      <c r="B3" s="924"/>
      <c r="C3" s="925"/>
      <c r="D3" s="926"/>
      <c r="E3" s="927"/>
      <c r="F3" s="928" t="s">
        <v>51</v>
      </c>
    </row>
    <row r="4" spans="1:6" ht="39.75" customHeight="1">
      <c r="A4" s="929" t="s">
        <v>52</v>
      </c>
      <c r="B4" s="930" t="s">
        <v>79</v>
      </c>
      <c r="C4" s="931" t="s">
        <v>80</v>
      </c>
      <c r="D4" s="932" t="s">
        <v>52</v>
      </c>
      <c r="E4" s="933" t="s">
        <v>79</v>
      </c>
      <c r="F4" s="934" t="s">
        <v>80</v>
      </c>
    </row>
    <row r="5" spans="1:6" ht="28.5" customHeight="1">
      <c r="A5" s="935" t="s">
        <v>179</v>
      </c>
      <c r="B5" s="936">
        <v>222225068.66</v>
      </c>
      <c r="C5" s="937">
        <v>234005561</v>
      </c>
      <c r="D5" s="938" t="s">
        <v>180</v>
      </c>
      <c r="E5" s="939">
        <v>279740349.68000001</v>
      </c>
      <c r="F5" s="940">
        <v>324273027.41000003</v>
      </c>
    </row>
    <row r="6" spans="1:6" ht="30" customHeight="1">
      <c r="A6" s="941" t="s">
        <v>181</v>
      </c>
      <c r="B6" s="942">
        <v>0</v>
      </c>
      <c r="C6" s="943">
        <v>0</v>
      </c>
      <c r="D6" s="944" t="s">
        <v>182</v>
      </c>
      <c r="E6" s="945">
        <v>0</v>
      </c>
      <c r="F6" s="946">
        <v>0</v>
      </c>
    </row>
    <row r="7" spans="1:6" ht="28.5" customHeight="1">
      <c r="A7" s="947" t="s">
        <v>183</v>
      </c>
      <c r="B7" s="948">
        <v>1736918.74</v>
      </c>
      <c r="C7" s="949">
        <v>1773000</v>
      </c>
      <c r="D7" s="950" t="s">
        <v>184</v>
      </c>
      <c r="E7" s="951">
        <v>0</v>
      </c>
      <c r="F7" s="952">
        <v>0</v>
      </c>
    </row>
    <row r="8" spans="1:6" ht="30" customHeight="1">
      <c r="A8" s="953" t="s">
        <v>83</v>
      </c>
      <c r="B8" s="954">
        <v>0</v>
      </c>
      <c r="C8" s="955">
        <v>0</v>
      </c>
      <c r="D8" s="956" t="s">
        <v>185</v>
      </c>
      <c r="E8" s="957">
        <v>0</v>
      </c>
      <c r="F8" s="958">
        <v>0</v>
      </c>
    </row>
    <row r="9" spans="1:6" ht="28.5" customHeight="1">
      <c r="A9" s="959" t="s">
        <v>87</v>
      </c>
      <c r="B9" s="960">
        <v>18000000</v>
      </c>
      <c r="C9" s="961">
        <v>2200000</v>
      </c>
      <c r="D9" s="962" t="s">
        <v>186</v>
      </c>
      <c r="E9" s="963">
        <v>1469225.59</v>
      </c>
      <c r="F9" s="964">
        <v>3400000</v>
      </c>
    </row>
    <row r="10" spans="1:6" ht="30.75" customHeight="1">
      <c r="A10" s="965" t="s">
        <v>171</v>
      </c>
      <c r="B10" s="966">
        <v>0</v>
      </c>
      <c r="C10" s="967">
        <v>0</v>
      </c>
      <c r="D10" s="968" t="s">
        <v>187</v>
      </c>
      <c r="E10" s="969">
        <v>11000</v>
      </c>
      <c r="F10" s="970">
        <v>0</v>
      </c>
    </row>
    <row r="11" spans="1:6" ht="28.5" customHeight="1">
      <c r="A11" s="971" t="s">
        <v>95</v>
      </c>
      <c r="B11" s="972">
        <v>0</v>
      </c>
      <c r="C11" s="973">
        <v>0</v>
      </c>
      <c r="D11" s="974" t="s">
        <v>94</v>
      </c>
      <c r="E11" s="975" t="s">
        <v>94</v>
      </c>
      <c r="F11" s="976" t="s">
        <v>94</v>
      </c>
    </row>
    <row r="12" spans="1:6" ht="28.5" customHeight="1">
      <c r="A12" s="977" t="s">
        <v>172</v>
      </c>
      <c r="B12" s="360">
        <f>B5+B8+B9+B10</f>
        <v>240225068.66</v>
      </c>
      <c r="C12" s="360">
        <f>C5+C8+C9+C10</f>
        <v>236205561</v>
      </c>
      <c r="D12" s="978" t="s">
        <v>188</v>
      </c>
      <c r="E12" s="360">
        <f>E5+E7+E9+E10</f>
        <v>281220575.26999998</v>
      </c>
      <c r="F12" s="360">
        <f>F5+F7+F9+F10</f>
        <v>327673027.41000003</v>
      </c>
    </row>
    <row r="13" spans="1:6" ht="28.5" customHeight="1">
      <c r="A13" s="979" t="s">
        <v>173</v>
      </c>
      <c r="B13" s="980">
        <v>61070000</v>
      </c>
      <c r="C13" s="981">
        <v>0</v>
      </c>
      <c r="D13" s="982" t="s">
        <v>189</v>
      </c>
      <c r="E13" s="983">
        <v>0</v>
      </c>
      <c r="F13" s="984">
        <v>0</v>
      </c>
    </row>
    <row r="14" spans="1:6" ht="28.5" customHeight="1">
      <c r="A14" s="985" t="s">
        <v>174</v>
      </c>
      <c r="B14" s="986">
        <v>0</v>
      </c>
      <c r="C14" s="987">
        <v>0</v>
      </c>
      <c r="D14" s="988" t="s">
        <v>190</v>
      </c>
      <c r="E14" s="989">
        <v>4640000</v>
      </c>
      <c r="F14" s="990">
        <v>11110000</v>
      </c>
    </row>
    <row r="15" spans="1:6" ht="28.5" customHeight="1">
      <c r="A15" s="991" t="s">
        <v>175</v>
      </c>
      <c r="B15" s="360">
        <f>B12+B13+B14</f>
        <v>301295068.66000003</v>
      </c>
      <c r="C15" s="360">
        <f>C12+C13+C14</f>
        <v>236205561</v>
      </c>
      <c r="D15" s="992" t="s">
        <v>191</v>
      </c>
      <c r="E15" s="596">
        <f>E12+E13+E14</f>
        <v>285860575.26999998</v>
      </c>
      <c r="F15" s="596">
        <f>F12+F13+F14</f>
        <v>338783027.41000003</v>
      </c>
    </row>
    <row r="16" spans="1:6" ht="28.5" customHeight="1">
      <c r="A16" s="993" t="s">
        <v>94</v>
      </c>
      <c r="B16" s="994" t="s">
        <v>94</v>
      </c>
      <c r="C16" s="995" t="s">
        <v>94</v>
      </c>
      <c r="D16" s="996" t="s">
        <v>192</v>
      </c>
      <c r="E16" s="596">
        <f>B15-E15</f>
        <v>15434493.390000001</v>
      </c>
      <c r="F16" s="596">
        <f>C15-F15</f>
        <v>-102577466.41</v>
      </c>
    </row>
    <row r="17" spans="1:6" ht="28.5" customHeight="1">
      <c r="A17" s="997" t="s">
        <v>176</v>
      </c>
      <c r="B17" s="998">
        <v>93241212.989999995</v>
      </c>
      <c r="C17" s="596">
        <f>E17</f>
        <v>108675706.38</v>
      </c>
      <c r="D17" s="999" t="s">
        <v>193</v>
      </c>
      <c r="E17" s="596">
        <f>B17+E16</f>
        <v>108675706.38</v>
      </c>
      <c r="F17" s="596">
        <f>C17+F16</f>
        <v>6098239.9699999504</v>
      </c>
    </row>
    <row r="18" spans="1:6" ht="28.5" customHeight="1">
      <c r="A18" s="1000" t="s">
        <v>111</v>
      </c>
      <c r="B18" s="360">
        <f>B15+B17</f>
        <v>394536281.64999998</v>
      </c>
      <c r="C18" s="360">
        <f>C15+C17</f>
        <v>344881267.38</v>
      </c>
      <c r="D18" s="1001" t="s">
        <v>111</v>
      </c>
      <c r="E18" s="360">
        <f>E15+E17</f>
        <v>394536281.64999998</v>
      </c>
      <c r="F18" s="360">
        <f>F15+F17</f>
        <v>344881267.38</v>
      </c>
    </row>
    <row r="19" spans="1:6" ht="28.5" customHeight="1">
      <c r="A19" s="1002"/>
      <c r="B19" s="1003"/>
      <c r="C19" s="1004"/>
      <c r="D19" s="1005"/>
      <c r="E19" s="1006"/>
      <c r="F19" s="1007" t="s">
        <v>194</v>
      </c>
    </row>
  </sheetData>
  <mergeCells count="2">
    <mergeCell ref="A1:F1"/>
    <mergeCell ref="E2:F2"/>
  </mergeCells>
  <phoneticPr fontId="28" type="noConversion"/>
  <printOptions horizontalCentered="1"/>
  <pageMargins left="0.78740157480314998" right="0.78740157480314998" top="1.1811023622047201" bottom="1.1811023622047201" header="0.51180999999999999" footer="0.51180999999999999"/>
  <pageSetup paperSize="9" scale="85" orientation="landscape"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社保基金预算封面</vt:lpstr>
      <vt:lpstr>预算目录</vt:lpstr>
      <vt:lpstr>预算总表</vt:lpstr>
      <vt:lpstr>企业职工基本养老收支预算表</vt:lpstr>
      <vt:lpstr>城乡居民基本养老收支预算表</vt:lpstr>
      <vt:lpstr>机关事业单位基本养老收支预算表</vt:lpstr>
      <vt:lpstr>职工基本医疗收支预算表</vt:lpstr>
      <vt:lpstr>城乡居民基本医疗收支预算表</vt:lpstr>
      <vt:lpstr>工伤保险基金收支预算表</vt:lpstr>
      <vt:lpstr>失业保险基金收支预算表</vt:lpstr>
      <vt:lpstr>财政对社会保险基金补助情况表</vt:lpstr>
      <vt:lpstr>地方财政对企业职工基本养老保险基金补助情况构成表</vt:lpstr>
      <vt:lpstr>基本养老基础资料表</vt:lpstr>
      <vt:lpstr>基本医疗基础资料表</vt:lpstr>
      <vt:lpstr>失业工伤基础资料表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hp</cp:lastModifiedBy>
  <dcterms:created xsi:type="dcterms:W3CDTF">2022-04-11T10:51:34Z</dcterms:created>
  <dcterms:modified xsi:type="dcterms:W3CDTF">2022-10-10T06:05:41Z</dcterms:modified>
</cp:coreProperties>
</file>