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5月汇总" sheetId="5" r:id="rId1"/>
    <sheet name="5月外资" sheetId="1" r:id="rId2"/>
    <sheet name="5月外贸" sheetId="2" r:id="rId3"/>
    <sheet name="5月份分县市" sheetId="6" r:id="rId4"/>
  </sheets>
  <calcPr calcId="144525"/>
</workbook>
</file>

<file path=xl/sharedStrings.xml><?xml version="1.0" encoding="utf-8"?>
<sst xmlns="http://schemas.openxmlformats.org/spreadsheetml/2006/main" count="130" uniqueCount="85">
  <si>
    <r>
      <rPr>
        <sz val="18"/>
        <color rgb="FFFF0000"/>
        <rFont val="Times New Roman"/>
        <charset val="134"/>
      </rPr>
      <t>2021</t>
    </r>
    <r>
      <rPr>
        <sz val="18"/>
        <color rgb="FFFF0000"/>
        <rFont val="华文中宋"/>
        <charset val="134"/>
      </rPr>
      <t>年</t>
    </r>
    <r>
      <rPr>
        <sz val="18"/>
        <color rgb="FFFF0000"/>
        <rFont val="Times New Roman"/>
        <charset val="134"/>
      </rPr>
      <t>5</t>
    </r>
    <r>
      <rPr>
        <sz val="18"/>
        <color rgb="FFFF0000"/>
        <rFont val="华文中宋"/>
        <charset val="134"/>
      </rPr>
      <t>月江阴市开放型经济主要指标完成情况</t>
    </r>
  </si>
  <si>
    <t>指标名称</t>
  </si>
  <si>
    <r>
      <rPr>
        <sz val="10"/>
        <rFont val="宋体"/>
        <charset val="134"/>
      </rPr>
      <t>计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量</t>
    </r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单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位</t>
    </r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</si>
  <si>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 xml:space="preserve"> 
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划</t>
    </r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</si>
  <si>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实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绩</t>
    </r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</si>
  <si>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累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</si>
  <si>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上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累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</si>
  <si>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同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比</t>
    </r>
    <r>
      <rPr>
        <sz val="10"/>
        <rFont val="Times New Roman"/>
        <charset val="134"/>
      </rPr>
      <t xml:space="preserve">        ±   %</t>
    </r>
  </si>
  <si>
    <r>
      <rPr>
        <sz val="10"/>
        <rFont val="宋体"/>
        <charset val="134"/>
      </rPr>
      <t>为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划</t>
    </r>
    <r>
      <rPr>
        <sz val="10"/>
        <rFont val="Times New Roman"/>
        <charset val="134"/>
      </rPr>
      <t xml:space="preserve"> %</t>
    </r>
  </si>
  <si>
    <t>进出口总额</t>
  </si>
  <si>
    <t>万美元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</si>
  <si>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其中：自营出口额</t>
    </r>
  </si>
  <si>
    <r>
      <rPr>
        <sz val="10"/>
        <rFont val="Times New Roman"/>
        <charset val="134"/>
      </rPr>
      <t xml:space="preserve">                   </t>
    </r>
    <r>
      <rPr>
        <sz val="10"/>
        <rFont val="宋体"/>
        <charset val="134"/>
      </rPr>
      <t>进口额</t>
    </r>
  </si>
  <si>
    <t>新设外资项目</t>
  </si>
  <si>
    <t>个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</si>
  <si>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其中：超千万美元项目</t>
    </r>
  </si>
  <si>
    <t>工商登记协议注册外资</t>
  </si>
  <si>
    <t>到位注册外资</t>
  </si>
  <si>
    <t>新批境外投资项目</t>
  </si>
  <si>
    <r>
      <rPr>
        <sz val="18"/>
        <rFont val="Times New Roman"/>
        <charset val="134"/>
      </rPr>
      <t>2021</t>
    </r>
    <r>
      <rPr>
        <sz val="18"/>
        <rFont val="华文中宋"/>
        <charset val="134"/>
      </rPr>
      <t>年</t>
    </r>
    <r>
      <rPr>
        <sz val="18"/>
        <rFont val="Times New Roman"/>
        <charset val="134"/>
      </rPr>
      <t>1-5</t>
    </r>
    <r>
      <rPr>
        <sz val="18"/>
        <rFont val="华文中宋"/>
        <charset val="134"/>
      </rPr>
      <t>月全市利用外资情况表</t>
    </r>
  </si>
  <si>
    <t>开发区、各镇</t>
  </si>
  <si>
    <t>到位注册外资(万美元）</t>
  </si>
  <si>
    <t>新批项目（个）</t>
  </si>
  <si>
    <r>
      <rPr>
        <b/>
        <sz val="9"/>
        <rFont val="宋体"/>
        <charset val="134"/>
      </rPr>
      <t>协议外资超</t>
    </r>
    <r>
      <rPr>
        <b/>
        <sz val="9"/>
        <rFont val="Times New Roman"/>
        <charset val="134"/>
      </rPr>
      <t>3000</t>
    </r>
    <r>
      <rPr>
        <b/>
        <sz val="9"/>
        <rFont val="宋体"/>
        <charset val="134"/>
      </rPr>
      <t>万美元重大项目（个）</t>
    </r>
  </si>
  <si>
    <t>工商登记协议注册外资（万美元）</t>
  </si>
  <si>
    <t>全年目标</t>
  </si>
  <si>
    <t>完成数</t>
  </si>
  <si>
    <t>暂未认定数</t>
  </si>
  <si>
    <r>
      <rPr>
        <sz val="10"/>
        <rFont val="宋体"/>
        <charset val="134"/>
      </rPr>
      <t>完成进度</t>
    </r>
    <r>
      <rPr>
        <sz val="10"/>
        <rFont val="Times New Roman"/>
        <charset val="134"/>
      </rPr>
      <t>%</t>
    </r>
  </si>
  <si>
    <t>去年
同期</t>
  </si>
  <si>
    <r>
      <rPr>
        <sz val="10"/>
        <rFont val="宋体"/>
        <charset val="134"/>
      </rPr>
      <t>同比</t>
    </r>
    <r>
      <rPr>
        <sz val="10"/>
        <rFont val="Times New Roman"/>
        <charset val="134"/>
      </rPr>
      <t>%</t>
    </r>
  </si>
  <si>
    <t>新设项目</t>
  </si>
  <si>
    <t>新设项目超千万美元</t>
  </si>
  <si>
    <t>增资项目</t>
  </si>
  <si>
    <t>累计实绩</t>
  </si>
  <si>
    <t>完成进度%</t>
  </si>
  <si>
    <t>全市合计</t>
  </si>
  <si>
    <t>高新区</t>
  </si>
  <si>
    <t>临港经济开发区</t>
  </si>
  <si>
    <t>靖江园区</t>
  </si>
  <si>
    <t>园区总计</t>
  </si>
  <si>
    <t>澄江街道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</si>
  <si>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南闸街道</t>
    </r>
  </si>
  <si>
    <t>云亭街道</t>
  </si>
  <si>
    <t>月城镇</t>
  </si>
  <si>
    <t>青阳镇</t>
  </si>
  <si>
    <t>徐霞客镇</t>
  </si>
  <si>
    <t>华士镇</t>
  </si>
  <si>
    <t>周庄镇</t>
  </si>
  <si>
    <t>新桥镇</t>
  </si>
  <si>
    <t>长泾镇</t>
  </si>
  <si>
    <t>顾山镇</t>
  </si>
  <si>
    <r>
      <rPr>
        <sz val="10"/>
        <rFont val="宋体"/>
        <charset val="134"/>
      </rPr>
      <t>祝塘镇</t>
    </r>
    <r>
      <rPr>
        <sz val="10"/>
        <rFont val="Times New Roman"/>
        <charset val="134"/>
      </rPr>
      <t xml:space="preserve"> </t>
    </r>
  </si>
  <si>
    <t>街道乡镇总计</t>
  </si>
  <si>
    <r>
      <rPr>
        <sz val="11"/>
        <rFont val="宋体"/>
        <charset val="134"/>
      </rPr>
      <t>备注：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、自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月开始，省商务厅调整外资统计政策，经商务部认定后省厅再认定，特别是非现汇类到资项目认定时间延长，预计纳统需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个月以上时间。</t>
    </r>
  </si>
  <si>
    <r>
      <rPr>
        <sz val="11"/>
        <rFont val="Times New Roman"/>
        <charset val="134"/>
      </rPr>
      <t xml:space="preserve">            2</t>
    </r>
    <r>
      <rPr>
        <sz val="11"/>
        <rFont val="宋体"/>
        <charset val="134"/>
      </rPr>
      <t>、高新区实际使用外资统计数中含</t>
    </r>
    <r>
      <rPr>
        <sz val="11"/>
        <rFont val="Times New Roman"/>
        <charset val="134"/>
      </rPr>
      <t>7000</t>
    </r>
    <r>
      <rPr>
        <sz val="11"/>
        <rFont val="宋体"/>
        <charset val="134"/>
      </rPr>
      <t>万美元存量，</t>
    </r>
    <r>
      <rPr>
        <sz val="11"/>
        <rFont val="Times New Roman"/>
        <charset val="134"/>
      </rPr>
      <t>2020</t>
    </r>
    <r>
      <rPr>
        <sz val="11"/>
        <rFont val="宋体"/>
        <charset val="134"/>
      </rPr>
      <t>年底为完成全市目标已上报。</t>
    </r>
  </si>
  <si>
    <r>
      <rPr>
        <sz val="11"/>
        <rFont val="Times New Roman"/>
        <charset val="134"/>
      </rPr>
      <t xml:space="preserve">            3</t>
    </r>
    <r>
      <rPr>
        <sz val="11"/>
        <rFont val="宋体"/>
        <charset val="134"/>
      </rPr>
      <t>、青阳园区的普凯科技产业发展公司到位外资</t>
    </r>
    <r>
      <rPr>
        <sz val="11"/>
        <rFont val="Times New Roman"/>
        <charset val="134"/>
      </rPr>
      <t>630</t>
    </r>
    <r>
      <rPr>
        <sz val="11"/>
        <rFont val="宋体"/>
        <charset val="134"/>
      </rPr>
      <t>万美元，我市统计中高新区与青阳镇共享该数据。</t>
    </r>
  </si>
  <si>
    <t>江阴市2021年5月开发区及各镇对外贸易完成情况</t>
  </si>
  <si>
    <t>金额单位：万美元</t>
  </si>
  <si>
    <t>进出口</t>
  </si>
  <si>
    <t>出口</t>
  </si>
  <si>
    <t>进口</t>
  </si>
  <si>
    <t>当月</t>
  </si>
  <si>
    <t>同比%</t>
  </si>
  <si>
    <t>累计</t>
  </si>
  <si>
    <t>比重%</t>
  </si>
  <si>
    <t>临港开发区</t>
  </si>
  <si>
    <t>南闸街道</t>
  </si>
  <si>
    <t>祝塘镇</t>
  </si>
  <si>
    <t>无锡市2021年5月外贸完成情况</t>
  </si>
  <si>
    <t>序号</t>
  </si>
  <si>
    <t>名称</t>
  </si>
  <si>
    <t>外贸进出口</t>
  </si>
  <si>
    <t>外贸出口</t>
  </si>
  <si>
    <t>外贸进口</t>
  </si>
  <si>
    <t>全市</t>
  </si>
  <si>
    <t>市（县）区</t>
  </si>
  <si>
    <t>江阴市</t>
  </si>
  <si>
    <t>宜兴市</t>
  </si>
  <si>
    <t>梁溪区</t>
  </si>
  <si>
    <t>锡山区</t>
  </si>
  <si>
    <t>惠山区</t>
  </si>
  <si>
    <t>滨湖区</t>
  </si>
  <si>
    <t>新吴区</t>
  </si>
  <si>
    <t>无锡经开区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</si>
</sst>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178" formatCode="0.00_ "/>
    <numFmt numFmtId="179" formatCode="0_);[Red]\(0\)"/>
  </numFmts>
  <fonts count="54">
    <font>
      <sz val="11"/>
      <color theme="1"/>
      <name val="等线"/>
      <charset val="134"/>
      <scheme val="minor"/>
    </font>
    <font>
      <sz val="20"/>
      <color rgb="FFFF0000"/>
      <name val="方正小标宋简体"/>
      <charset val="134"/>
    </font>
    <font>
      <sz val="20"/>
      <name val="方正小标宋简体"/>
      <charset val="134"/>
    </font>
    <font>
      <sz val="12"/>
      <name val="楷体_GB2312"/>
      <charset val="134"/>
    </font>
    <font>
      <sz val="12"/>
      <name val="宋体"/>
      <charset val="134"/>
    </font>
    <font>
      <sz val="12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20"/>
      <color rgb="FFFF0000"/>
      <name val="仿宋_GB2312"/>
      <charset val="134"/>
    </font>
    <font>
      <sz val="20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黑体"/>
      <charset val="134"/>
    </font>
    <font>
      <sz val="12"/>
      <name val="SimSun"/>
      <charset val="134"/>
    </font>
    <font>
      <sz val="10"/>
      <name val="Arial"/>
      <charset val="134"/>
    </font>
    <font>
      <sz val="11"/>
      <color indexed="8"/>
      <name val="等线"/>
      <charset val="134"/>
      <scheme val="minor"/>
    </font>
    <font>
      <sz val="10"/>
      <color indexed="8"/>
      <name val="等线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8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i/>
      <sz val="10"/>
      <name val="Times New Roman"/>
      <charset val="134"/>
    </font>
    <font>
      <i/>
      <sz val="10"/>
      <name val="Times New Roman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18"/>
      <color rgb="FFFF0000"/>
      <name val="Times New Roman"/>
      <charset val="134"/>
    </font>
    <font>
      <sz val="18"/>
      <color rgb="FFFF0000"/>
      <name val="华文中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color rgb="FF000000"/>
      <name val="Times New Roman"/>
      <charset val="134"/>
    </font>
    <font>
      <sz val="18"/>
      <name val="华文中宋"/>
      <charset val="134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ck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medium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12" borderId="7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1" borderId="71" applyNumberFormat="0" applyFont="0" applyAlignment="0" applyProtection="0">
      <alignment vertical="center"/>
    </xf>
    <xf numFmtId="0" fontId="0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4" fillId="0" borderId="70" applyNumberFormat="0" applyFill="0" applyAlignment="0" applyProtection="0">
      <alignment vertical="center"/>
    </xf>
    <xf numFmtId="0" fontId="37" fillId="0" borderId="70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0" borderId="67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8" borderId="68" applyNumberFormat="0" applyAlignment="0" applyProtection="0">
      <alignment vertical="center"/>
    </xf>
    <xf numFmtId="0" fontId="47" fillId="8" borderId="72" applyNumberFormat="0" applyAlignment="0" applyProtection="0">
      <alignment vertical="center"/>
    </xf>
    <xf numFmtId="0" fontId="49" fillId="25" borderId="73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50" fillId="0" borderId="74" applyNumberFormat="0" applyFill="0" applyAlignment="0" applyProtection="0">
      <alignment vertical="center"/>
    </xf>
    <xf numFmtId="0" fontId="36" fillId="0" borderId="69" applyNumberFormat="0" applyFill="0" applyAlignment="0" applyProtection="0">
      <alignment vertical="center"/>
    </xf>
    <xf numFmtId="0" fontId="4" fillId="0" borderId="0"/>
    <xf numFmtId="0" fontId="48" fillId="2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" fillId="0" borderId="0"/>
    <xf numFmtId="0" fontId="32" fillId="1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" fillId="0" borderId="0"/>
    <xf numFmtId="0" fontId="32" fillId="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16" fillId="0" borderId="0">
      <alignment vertical="center"/>
    </xf>
    <xf numFmtId="0" fontId="0" fillId="0" borderId="0">
      <alignment vertical="center"/>
    </xf>
    <xf numFmtId="0" fontId="51" fillId="0" borderId="0"/>
    <xf numFmtId="0" fontId="4" fillId="0" borderId="0"/>
    <xf numFmtId="0" fontId="4" fillId="0" borderId="0"/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1" fillId="2" borderId="0" xfId="48" applyFont="1" applyFill="1" applyAlignment="1">
      <alignment horizontal="center" vertical="center"/>
    </xf>
    <xf numFmtId="0" fontId="2" fillId="2" borderId="0" xfId="48" applyFont="1" applyFill="1" applyAlignment="1">
      <alignment horizontal="center" vertical="center"/>
    </xf>
    <xf numFmtId="0" fontId="3" fillId="3" borderId="0" xfId="48" applyFont="1" applyFill="1" applyAlignment="1">
      <alignment horizontal="left" vertical="center"/>
    </xf>
    <xf numFmtId="10" fontId="4" fillId="3" borderId="0" xfId="48" applyNumberFormat="1" applyFill="1" applyAlignment="1">
      <alignment horizontal="center" vertical="center"/>
    </xf>
    <xf numFmtId="176" fontId="4" fillId="3" borderId="0" xfId="48" applyNumberFormat="1" applyFill="1" applyAlignment="1">
      <alignment horizontal="right" vertical="center"/>
    </xf>
    <xf numFmtId="176" fontId="3" fillId="3" borderId="0" xfId="48" applyNumberFormat="1" applyFont="1" applyFill="1" applyAlignment="1">
      <alignment vertical="center"/>
    </xf>
    <xf numFmtId="177" fontId="3" fillId="3" borderId="0" xfId="48" applyNumberFormat="1" applyFont="1" applyFill="1" applyAlignment="1">
      <alignment vertical="center"/>
    </xf>
    <xf numFmtId="0" fontId="5" fillId="3" borderId="1" xfId="48" applyFont="1" applyFill="1" applyBorder="1" applyAlignment="1">
      <alignment horizontal="center" vertical="center" wrapText="1"/>
    </xf>
    <xf numFmtId="0" fontId="5" fillId="3" borderId="1" xfId="48" applyFont="1" applyFill="1" applyBorder="1" applyAlignment="1">
      <alignment horizontal="center" vertical="center"/>
    </xf>
    <xf numFmtId="176" fontId="5" fillId="3" borderId="1" xfId="48" applyNumberFormat="1" applyFont="1" applyFill="1" applyBorder="1" applyAlignment="1">
      <alignment horizontal="center" vertical="center" wrapText="1"/>
    </xf>
    <xf numFmtId="177" fontId="5" fillId="3" borderId="1" xfId="48" applyNumberFormat="1" applyFont="1" applyFill="1" applyBorder="1" applyAlignment="1">
      <alignment horizontal="center" vertical="center" wrapText="1"/>
    </xf>
    <xf numFmtId="0" fontId="5" fillId="2" borderId="1" xfId="48" applyFont="1" applyFill="1" applyBorder="1" applyAlignment="1">
      <alignment horizontal="center" vertical="center"/>
    </xf>
    <xf numFmtId="176" fontId="6" fillId="2" borderId="1" xfId="56" applyNumberFormat="1" applyFont="1" applyFill="1" applyBorder="1" applyAlignment="1">
      <alignment horizontal="right" vertical="center"/>
    </xf>
    <xf numFmtId="177" fontId="6" fillId="2" borderId="1" xfId="56" applyNumberFormat="1" applyFont="1" applyFill="1" applyBorder="1" applyAlignment="1">
      <alignment horizontal="right" vertical="center"/>
    </xf>
    <xf numFmtId="0" fontId="5" fillId="2" borderId="1" xfId="48" applyFont="1" applyFill="1" applyBorder="1" applyAlignment="1">
      <alignment horizontal="left" vertical="center"/>
    </xf>
    <xf numFmtId="176" fontId="7" fillId="2" borderId="1" xfId="64" applyNumberFormat="1" applyFont="1" applyFill="1" applyBorder="1" applyAlignment="1">
      <alignment horizontal="right" vertical="center"/>
    </xf>
    <xf numFmtId="177" fontId="7" fillId="2" borderId="1" xfId="64" applyNumberFormat="1" applyFont="1" applyFill="1" applyBorder="1" applyAlignment="1">
      <alignment horizontal="right" vertical="center"/>
    </xf>
    <xf numFmtId="177" fontId="8" fillId="2" borderId="1" xfId="56" applyNumberFormat="1" applyFont="1" applyFill="1" applyBorder="1" applyAlignment="1">
      <alignment horizontal="right" vertical="center"/>
    </xf>
    <xf numFmtId="177" fontId="5" fillId="2" borderId="1" xfId="48" applyNumberFormat="1" applyFont="1" applyFill="1" applyBorder="1" applyAlignment="1">
      <alignment horizontal="center" vertical="center" wrapText="1"/>
    </xf>
    <xf numFmtId="176" fontId="4" fillId="3" borderId="0" xfId="48" applyNumberFormat="1" applyFill="1" applyBorder="1" applyAlignment="1">
      <alignment horizontal="right" vertical="center"/>
    </xf>
    <xf numFmtId="0" fontId="9" fillId="2" borderId="0" xfId="48" applyFont="1" applyFill="1" applyAlignment="1">
      <alignment horizontal="center" vertical="center"/>
    </xf>
    <xf numFmtId="0" fontId="10" fillId="2" borderId="0" xfId="48" applyFont="1" applyFill="1" applyAlignment="1">
      <alignment horizontal="center" vertical="center"/>
    </xf>
    <xf numFmtId="0" fontId="11" fillId="0" borderId="2" xfId="48" applyFont="1" applyFill="1" applyBorder="1" applyAlignment="1">
      <alignment horizontal="left" vertical="center"/>
    </xf>
    <xf numFmtId="0" fontId="11" fillId="0" borderId="2" xfId="48" applyFont="1" applyFill="1" applyBorder="1" applyAlignment="1">
      <alignment vertical="center"/>
    </xf>
    <xf numFmtId="0" fontId="12" fillId="0" borderId="3" xfId="48" applyFont="1" applyFill="1" applyBorder="1" applyAlignment="1">
      <alignment horizontal="center" vertical="center"/>
    </xf>
    <xf numFmtId="0" fontId="13" fillId="0" borderId="4" xfId="48" applyFont="1" applyFill="1" applyBorder="1" applyAlignment="1">
      <alignment horizontal="center" vertical="center"/>
    </xf>
    <xf numFmtId="0" fontId="13" fillId="0" borderId="5" xfId="48" applyFont="1" applyFill="1" applyBorder="1" applyAlignment="1">
      <alignment horizontal="center" vertical="center"/>
    </xf>
    <xf numFmtId="0" fontId="12" fillId="0" borderId="6" xfId="48" applyFont="1" applyFill="1" applyBorder="1" applyAlignment="1">
      <alignment horizontal="center" vertical="center"/>
    </xf>
    <xf numFmtId="0" fontId="3" fillId="0" borderId="7" xfId="48" applyFont="1" applyFill="1" applyBorder="1" applyAlignment="1">
      <alignment horizontal="center" vertical="center"/>
    </xf>
    <xf numFmtId="0" fontId="3" fillId="0" borderId="8" xfId="48" applyFont="1" applyFill="1" applyBorder="1" applyAlignment="1">
      <alignment horizontal="center" vertical="center"/>
    </xf>
    <xf numFmtId="0" fontId="3" fillId="0" borderId="9" xfId="48" applyFont="1" applyFill="1" applyBorder="1" applyAlignment="1" applyProtection="1">
      <alignment horizontal="center" vertical="center"/>
      <protection locked="0"/>
    </xf>
    <xf numFmtId="1" fontId="14" fillId="2" borderId="10" xfId="21" applyNumberFormat="1" applyFont="1" applyFill="1" applyBorder="1" applyAlignment="1">
      <alignment horizontal="right"/>
    </xf>
    <xf numFmtId="2" fontId="14" fillId="2" borderId="4" xfId="21" applyNumberFormat="1" applyFont="1" applyFill="1" applyBorder="1" applyAlignment="1">
      <alignment horizontal="right"/>
    </xf>
    <xf numFmtId="1" fontId="14" fillId="2" borderId="4" xfId="21" applyNumberFormat="1" applyFont="1" applyFill="1" applyBorder="1" applyAlignment="1">
      <alignment horizontal="right"/>
    </xf>
    <xf numFmtId="1" fontId="14" fillId="2" borderId="5" xfId="21" applyNumberFormat="1" applyFont="1" applyFill="1" applyBorder="1" applyAlignment="1">
      <alignment horizontal="right"/>
    </xf>
    <xf numFmtId="0" fontId="3" fillId="0" borderId="11" xfId="48" applyFont="1" applyFill="1" applyBorder="1" applyAlignment="1" applyProtection="1">
      <alignment horizontal="center" vertical="center"/>
      <protection locked="0"/>
    </xf>
    <xf numFmtId="1" fontId="14" fillId="2" borderId="12" xfId="21" applyNumberFormat="1" applyFont="1" applyFill="1" applyBorder="1" applyAlignment="1">
      <alignment horizontal="right"/>
    </xf>
    <xf numFmtId="2" fontId="14" fillId="2" borderId="1" xfId="21" applyNumberFormat="1" applyFont="1" applyFill="1" applyBorder="1" applyAlignment="1">
      <alignment horizontal="right"/>
    </xf>
    <xf numFmtId="1" fontId="14" fillId="2" borderId="1" xfId="21" applyNumberFormat="1" applyFont="1" applyFill="1" applyBorder="1" applyAlignment="1">
      <alignment horizontal="right"/>
    </xf>
    <xf numFmtId="2" fontId="14" fillId="2" borderId="13" xfId="21" applyNumberFormat="1" applyFont="1" applyFill="1" applyBorder="1" applyAlignment="1">
      <alignment horizontal="right"/>
    </xf>
    <xf numFmtId="0" fontId="15" fillId="2" borderId="12" xfId="21" applyFont="1" applyFill="1" applyBorder="1" applyAlignment="1">
      <alignment horizontal="right" vertical="top" indent="1"/>
    </xf>
    <xf numFmtId="0" fontId="15" fillId="2" borderId="1" xfId="21" applyFont="1" applyFill="1" applyBorder="1" applyAlignment="1">
      <alignment horizontal="right" vertical="top" indent="1"/>
    </xf>
    <xf numFmtId="0" fontId="15" fillId="2" borderId="13" xfId="21" applyFont="1" applyFill="1" applyBorder="1" applyAlignment="1">
      <alignment horizontal="right" vertical="top" indent="1"/>
    </xf>
    <xf numFmtId="0" fontId="3" fillId="0" borderId="6" xfId="48" applyFont="1" applyFill="1" applyBorder="1" applyAlignment="1" applyProtection="1">
      <alignment horizontal="center" vertical="center"/>
      <protection locked="0"/>
    </xf>
    <xf numFmtId="1" fontId="14" fillId="2" borderId="14" xfId="21" applyNumberFormat="1" applyFont="1" applyFill="1" applyBorder="1" applyAlignment="1">
      <alignment horizontal="right"/>
    </xf>
    <xf numFmtId="2" fontId="14" fillId="2" borderId="7" xfId="21" applyNumberFormat="1" applyFont="1" applyFill="1" applyBorder="1" applyAlignment="1">
      <alignment horizontal="right"/>
    </xf>
    <xf numFmtId="1" fontId="14" fillId="2" borderId="7" xfId="21" applyNumberFormat="1" applyFont="1" applyFill="1" applyBorder="1" applyAlignment="1">
      <alignment horizontal="right"/>
    </xf>
    <xf numFmtId="2" fontId="14" fillId="2" borderId="8" xfId="21" applyNumberFormat="1" applyFont="1" applyFill="1" applyBorder="1" applyAlignment="1">
      <alignment horizontal="right"/>
    </xf>
    <xf numFmtId="0" fontId="16" fillId="0" borderId="0" xfId="59" applyFont="1" applyFill="1" applyAlignment="1">
      <alignment vertical="center"/>
    </xf>
    <xf numFmtId="0" fontId="17" fillId="0" borderId="0" xfId="59" applyFont="1" applyFill="1" applyAlignment="1">
      <alignment vertical="center"/>
    </xf>
    <xf numFmtId="0" fontId="13" fillId="0" borderId="10" xfId="48" applyFont="1" applyFill="1" applyBorder="1" applyAlignment="1">
      <alignment horizontal="center" vertical="center"/>
    </xf>
    <xf numFmtId="177" fontId="3" fillId="0" borderId="7" xfId="48" applyNumberFormat="1" applyFont="1" applyFill="1" applyBorder="1" applyAlignment="1">
      <alignment horizontal="center" vertical="center"/>
    </xf>
    <xf numFmtId="0" fontId="3" fillId="0" borderId="14" xfId="48" applyFont="1" applyFill="1" applyBorder="1" applyAlignment="1">
      <alignment horizontal="center" vertical="center"/>
    </xf>
    <xf numFmtId="2" fontId="14" fillId="2" borderId="4" xfId="21" applyNumberFormat="1" applyFont="1" applyFill="1" applyBorder="1" applyAlignment="1"/>
    <xf numFmtId="1" fontId="14" fillId="2" borderId="4" xfId="21" applyNumberFormat="1" applyFont="1" applyFill="1" applyBorder="1" applyAlignment="1"/>
    <xf numFmtId="1" fontId="14" fillId="2" borderId="5" xfId="21" applyNumberFormat="1" applyFont="1" applyFill="1" applyBorder="1" applyAlignment="1"/>
    <xf numFmtId="2" fontId="14" fillId="2" borderId="1" xfId="21" applyNumberFormat="1" applyFont="1" applyFill="1" applyBorder="1" applyAlignment="1"/>
    <xf numFmtId="1" fontId="14" fillId="2" borderId="1" xfId="21" applyNumberFormat="1" applyFont="1" applyFill="1" applyBorder="1" applyAlignment="1"/>
    <xf numFmtId="2" fontId="14" fillId="2" borderId="13" xfId="21" applyNumberFormat="1" applyFont="1" applyFill="1" applyBorder="1" applyAlignment="1"/>
    <xf numFmtId="0" fontId="15" fillId="2" borderId="12" xfId="21" applyFont="1" applyFill="1" applyBorder="1" applyAlignment="1">
      <alignment horizontal="right" vertical="top" indent="2"/>
    </xf>
    <xf numFmtId="0" fontId="15" fillId="2" borderId="1" xfId="21" applyFont="1" applyFill="1" applyBorder="1" applyAlignment="1">
      <alignment vertical="top"/>
    </xf>
    <xf numFmtId="0" fontId="15" fillId="2" borderId="13" xfId="21" applyFont="1" applyFill="1" applyBorder="1" applyAlignment="1">
      <alignment vertical="top"/>
    </xf>
    <xf numFmtId="2" fontId="14" fillId="2" borderId="7" xfId="21" applyNumberFormat="1" applyFont="1" applyFill="1" applyBorder="1" applyAlignment="1"/>
    <xf numFmtId="1" fontId="14" fillId="2" borderId="7" xfId="21" applyNumberFormat="1" applyFont="1" applyFill="1" applyBorder="1" applyAlignment="1"/>
    <xf numFmtId="2" fontId="14" fillId="2" borderId="8" xfId="21" applyNumberFormat="1" applyFont="1" applyFill="1" applyBorder="1" applyAlignment="1"/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0" fillId="3" borderId="0" xfId="0" applyFont="1" applyFill="1" applyAlignment="1"/>
    <xf numFmtId="0" fontId="18" fillId="3" borderId="0" xfId="0" applyFont="1" applyFill="1" applyAlignment="1">
      <alignment horizontal="center" vertical="center" wrapText="1"/>
    </xf>
    <xf numFmtId="0" fontId="18" fillId="3" borderId="0" xfId="0" applyFont="1" applyFill="1" applyAlignment="1"/>
    <xf numFmtId="0" fontId="18" fillId="3" borderId="0" xfId="0" applyFont="1" applyFill="1" applyAlignment="1">
      <alignment horizontal="center"/>
    </xf>
    <xf numFmtId="1" fontId="18" fillId="3" borderId="0" xfId="0" applyNumberFormat="1" applyFont="1" applyFill="1" applyAlignment="1"/>
    <xf numFmtId="0" fontId="21" fillId="3" borderId="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1" fontId="12" fillId="3" borderId="16" xfId="0" applyNumberFormat="1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1" fontId="24" fillId="3" borderId="20" xfId="0" applyNumberFormat="1" applyFont="1" applyFill="1" applyBorder="1" applyAlignment="1">
      <alignment horizontal="right" vertical="center"/>
    </xf>
    <xf numFmtId="1" fontId="24" fillId="3" borderId="21" xfId="0" applyNumberFormat="1" applyFont="1" applyFill="1" applyBorder="1" applyAlignment="1">
      <alignment horizontal="right" vertical="center"/>
    </xf>
    <xf numFmtId="178" fontId="25" fillId="3" borderId="21" xfId="11" applyNumberFormat="1" applyFont="1" applyFill="1" applyBorder="1" applyAlignment="1">
      <alignment horizontal="right" vertical="center"/>
    </xf>
    <xf numFmtId="178" fontId="24" fillId="3" borderId="22" xfId="0" applyNumberFormat="1" applyFont="1" applyFill="1" applyBorder="1" applyAlignment="1">
      <alignment horizontal="right" vertical="center"/>
    </xf>
    <xf numFmtId="179" fontId="24" fillId="3" borderId="20" xfId="0" applyNumberFormat="1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 wrapText="1"/>
    </xf>
    <xf numFmtId="1" fontId="23" fillId="3" borderId="24" xfId="0" applyNumberFormat="1" applyFont="1" applyFill="1" applyBorder="1" applyAlignment="1">
      <alignment horizontal="right" vertical="center"/>
    </xf>
    <xf numFmtId="176" fontId="23" fillId="3" borderId="25" xfId="0" applyNumberFormat="1" applyFont="1" applyFill="1" applyBorder="1" applyAlignment="1">
      <alignment horizontal="right" vertical="center"/>
    </xf>
    <xf numFmtId="177" fontId="26" fillId="3" borderId="25" xfId="0" applyNumberFormat="1" applyFont="1" applyFill="1" applyBorder="1" applyAlignment="1">
      <alignment horizontal="right" vertical="center"/>
    </xf>
    <xf numFmtId="1" fontId="23" fillId="3" borderId="25" xfId="0" applyNumberFormat="1" applyFont="1" applyFill="1" applyBorder="1" applyAlignment="1">
      <alignment horizontal="right" vertical="center"/>
    </xf>
    <xf numFmtId="178" fontId="23" fillId="3" borderId="26" xfId="0" applyNumberFormat="1" applyFont="1" applyFill="1" applyBorder="1" applyAlignment="1">
      <alignment horizontal="right" vertical="center"/>
    </xf>
    <xf numFmtId="0" fontId="23" fillId="3" borderId="24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1" fontId="23" fillId="3" borderId="28" xfId="0" applyNumberFormat="1" applyFont="1" applyFill="1" applyBorder="1" applyAlignment="1">
      <alignment horizontal="right" vertical="center"/>
    </xf>
    <xf numFmtId="0" fontId="23" fillId="3" borderId="29" xfId="0" applyFont="1" applyFill="1" applyBorder="1" applyAlignment="1">
      <alignment horizontal="right" vertical="center"/>
    </xf>
    <xf numFmtId="177" fontId="26" fillId="3" borderId="29" xfId="0" applyNumberFormat="1" applyFont="1" applyFill="1" applyBorder="1" applyAlignment="1">
      <alignment horizontal="right" vertical="center"/>
    </xf>
    <xf numFmtId="1" fontId="23" fillId="3" borderId="29" xfId="0" applyNumberFormat="1" applyFont="1" applyFill="1" applyBorder="1" applyAlignment="1">
      <alignment horizontal="right" vertical="center"/>
    </xf>
    <xf numFmtId="0" fontId="23" fillId="3" borderId="28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 wrapText="1"/>
    </xf>
    <xf numFmtId="1" fontId="23" fillId="3" borderId="31" xfId="0" applyNumberFormat="1" applyFont="1" applyFill="1" applyBorder="1" applyAlignment="1">
      <alignment horizontal="right" vertical="center"/>
    </xf>
    <xf numFmtId="0" fontId="23" fillId="3" borderId="32" xfId="0" applyFont="1" applyFill="1" applyBorder="1" applyAlignment="1">
      <alignment horizontal="right" vertical="center"/>
    </xf>
    <xf numFmtId="177" fontId="26" fillId="3" borderId="32" xfId="0" applyNumberFormat="1" applyFont="1" applyFill="1" applyBorder="1" applyAlignment="1">
      <alignment horizontal="right" vertical="center"/>
    </xf>
    <xf numFmtId="1" fontId="23" fillId="3" borderId="32" xfId="0" applyNumberFormat="1" applyFont="1" applyFill="1" applyBorder="1" applyAlignment="1">
      <alignment horizontal="right" vertical="center"/>
    </xf>
    <xf numFmtId="178" fontId="23" fillId="3" borderId="33" xfId="0" applyNumberFormat="1" applyFont="1" applyFill="1" applyBorder="1" applyAlignment="1">
      <alignment horizontal="right" vertical="center"/>
    </xf>
    <xf numFmtId="0" fontId="23" fillId="3" borderId="31" xfId="0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 wrapText="1"/>
    </xf>
    <xf numFmtId="1" fontId="24" fillId="3" borderId="35" xfId="0" applyNumberFormat="1" applyFont="1" applyFill="1" applyBorder="1" applyAlignment="1">
      <alignment horizontal="right" vertical="center"/>
    </xf>
    <xf numFmtId="1" fontId="24" fillId="3" borderId="36" xfId="0" applyNumberFormat="1" applyFont="1" applyFill="1" applyBorder="1" applyAlignment="1">
      <alignment horizontal="right" vertical="center"/>
    </xf>
    <xf numFmtId="177" fontId="25" fillId="3" borderId="37" xfId="0" applyNumberFormat="1" applyFont="1" applyFill="1" applyBorder="1" applyAlignment="1">
      <alignment horizontal="right" vertical="center"/>
    </xf>
    <xf numFmtId="1" fontId="24" fillId="3" borderId="37" xfId="0" applyNumberFormat="1" applyFont="1" applyFill="1" applyBorder="1" applyAlignment="1">
      <alignment horizontal="right" vertical="center"/>
    </xf>
    <xf numFmtId="178" fontId="24" fillId="3" borderId="38" xfId="0" applyNumberFormat="1" applyFont="1" applyFill="1" applyBorder="1" applyAlignment="1">
      <alignment horizontal="right" vertical="center"/>
    </xf>
    <xf numFmtId="1" fontId="24" fillId="3" borderId="35" xfId="0" applyNumberFormat="1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 wrapText="1"/>
    </xf>
    <xf numFmtId="1" fontId="23" fillId="3" borderId="40" xfId="0" applyNumberFormat="1" applyFont="1" applyFill="1" applyBorder="1" applyAlignment="1">
      <alignment horizontal="right" vertical="center"/>
    </xf>
    <xf numFmtId="1" fontId="23" fillId="3" borderId="41" xfId="0" applyNumberFormat="1" applyFont="1" applyFill="1" applyBorder="1" applyAlignment="1">
      <alignment vertical="center"/>
    </xf>
    <xf numFmtId="177" fontId="26" fillId="3" borderId="41" xfId="0" applyNumberFormat="1" applyFont="1" applyFill="1" applyBorder="1" applyAlignment="1">
      <alignment horizontal="right" vertical="center"/>
    </xf>
    <xf numFmtId="9" fontId="23" fillId="3" borderId="41" xfId="11" applyFont="1" applyFill="1" applyBorder="1" applyAlignment="1">
      <alignment horizontal="right" vertical="center"/>
    </xf>
    <xf numFmtId="178" fontId="23" fillId="3" borderId="42" xfId="0" applyNumberFormat="1" applyFont="1" applyFill="1" applyBorder="1" applyAlignment="1">
      <alignment horizontal="right" vertical="center"/>
    </xf>
    <xf numFmtId="0" fontId="23" fillId="3" borderId="40" xfId="0" applyFont="1" applyFill="1" applyBorder="1" applyAlignment="1">
      <alignment horizontal="center" vertical="center"/>
    </xf>
    <xf numFmtId="0" fontId="23" fillId="3" borderId="27" xfId="0" applyFont="1" applyFill="1" applyBorder="1" applyAlignment="1">
      <alignment horizontal="center" vertical="center" wrapText="1"/>
    </xf>
    <xf numFmtId="1" fontId="23" fillId="3" borderId="29" xfId="0" applyNumberFormat="1" applyFont="1" applyFill="1" applyBorder="1" applyAlignment="1">
      <alignment vertical="center"/>
    </xf>
    <xf numFmtId="1" fontId="23" fillId="3" borderId="43" xfId="0" applyNumberFormat="1" applyFont="1" applyFill="1" applyBorder="1" applyAlignment="1">
      <alignment vertical="center"/>
    </xf>
    <xf numFmtId="1" fontId="23" fillId="3" borderId="44" xfId="0" applyNumberFormat="1" applyFont="1" applyFill="1" applyBorder="1" applyAlignment="1">
      <alignment vertical="center"/>
    </xf>
    <xf numFmtId="1" fontId="23" fillId="3" borderId="32" xfId="0" applyNumberFormat="1" applyFont="1" applyFill="1" applyBorder="1" applyAlignment="1">
      <alignment vertical="center"/>
    </xf>
    <xf numFmtId="0" fontId="22" fillId="3" borderId="45" xfId="0" applyFont="1" applyFill="1" applyBorder="1" applyAlignment="1">
      <alignment horizontal="center" vertical="center" wrapText="1"/>
    </xf>
    <xf numFmtId="178" fontId="25" fillId="3" borderId="37" xfId="0" applyNumberFormat="1" applyFont="1" applyFill="1" applyBorder="1" applyAlignment="1">
      <alignment horizontal="right" vertical="center"/>
    </xf>
    <xf numFmtId="178" fontId="24" fillId="3" borderId="38" xfId="11" applyNumberFormat="1" applyFont="1" applyFill="1" applyBorder="1" applyAlignment="1">
      <alignment horizontal="right" vertical="center"/>
    </xf>
    <xf numFmtId="0" fontId="24" fillId="3" borderId="35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22" fillId="3" borderId="47" xfId="0" applyFont="1" applyFill="1" applyBorder="1" applyAlignment="1">
      <alignment horizontal="center" vertical="center" wrapText="1"/>
    </xf>
    <xf numFmtId="0" fontId="27" fillId="3" borderId="47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center" vertical="center" wrapText="1"/>
    </xf>
    <xf numFmtId="179" fontId="24" fillId="3" borderId="50" xfId="0" applyNumberFormat="1" applyFont="1" applyFill="1" applyBorder="1" applyAlignment="1">
      <alignment horizontal="center" vertical="center"/>
    </xf>
    <xf numFmtId="179" fontId="24" fillId="3" borderId="51" xfId="0" applyNumberFormat="1" applyFont="1" applyFill="1" applyBorder="1" applyAlignment="1">
      <alignment horizontal="center" vertical="center"/>
    </xf>
    <xf numFmtId="1" fontId="24" fillId="3" borderId="50" xfId="0" applyNumberFormat="1" applyFont="1" applyFill="1" applyBorder="1" applyAlignment="1">
      <alignment horizontal="center" vertical="center"/>
    </xf>
    <xf numFmtId="0" fontId="24" fillId="3" borderId="22" xfId="0" applyFont="1" applyFill="1" applyBorder="1" applyAlignment="1">
      <alignment horizontal="center" vertical="center"/>
    </xf>
    <xf numFmtId="176" fontId="24" fillId="3" borderId="21" xfId="0" applyNumberFormat="1" applyFont="1" applyFill="1" applyBorder="1" applyAlignment="1">
      <alignment horizontal="right" vertical="center"/>
    </xf>
    <xf numFmtId="0" fontId="24" fillId="3" borderId="21" xfId="0" applyFont="1" applyFill="1" applyBorder="1" applyAlignment="1">
      <alignment horizontal="right" vertical="center"/>
    </xf>
    <xf numFmtId="177" fontId="25" fillId="3" borderId="21" xfId="0" applyNumberFormat="1" applyFont="1" applyFill="1" applyBorder="1" applyAlignment="1">
      <alignment horizontal="right" vertical="center"/>
    </xf>
    <xf numFmtId="1" fontId="24" fillId="3" borderId="21" xfId="0" applyNumberFormat="1" applyFont="1" applyFill="1" applyBorder="1" applyAlignment="1">
      <alignment horizontal="center" vertical="center"/>
    </xf>
    <xf numFmtId="0" fontId="23" fillId="3" borderId="52" xfId="0" applyFont="1" applyFill="1" applyBorder="1" applyAlignment="1">
      <alignment horizontal="center" vertical="center"/>
    </xf>
    <xf numFmtId="0" fontId="23" fillId="3" borderId="53" xfId="0" applyFont="1" applyFill="1" applyBorder="1" applyAlignment="1">
      <alignment horizontal="center" vertical="center"/>
    </xf>
    <xf numFmtId="0" fontId="23" fillId="3" borderId="54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right" vertical="center"/>
    </xf>
    <xf numFmtId="176" fontId="23" fillId="3" borderId="25" xfId="0" applyNumberFormat="1" applyFont="1" applyFill="1" applyBorder="1" applyAlignment="1">
      <alignment horizontal="center" vertical="center"/>
    </xf>
    <xf numFmtId="0" fontId="23" fillId="3" borderId="55" xfId="0" applyFont="1" applyFill="1" applyBorder="1" applyAlignment="1">
      <alignment horizontal="center" vertical="center"/>
    </xf>
    <xf numFmtId="0" fontId="23" fillId="3" borderId="56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176" fontId="23" fillId="3" borderId="29" xfId="0" applyNumberFormat="1" applyFont="1" applyFill="1" applyBorder="1" applyAlignment="1">
      <alignment horizontal="right" vertical="center"/>
    </xf>
    <xf numFmtId="176" fontId="23" fillId="3" borderId="29" xfId="0" applyNumberFormat="1" applyFont="1" applyFill="1" applyBorder="1" applyAlignment="1">
      <alignment horizontal="center" vertical="center"/>
    </xf>
    <xf numFmtId="0" fontId="23" fillId="3" borderId="57" xfId="0" applyFont="1" applyFill="1" applyBorder="1" applyAlignment="1">
      <alignment horizontal="center" vertical="center"/>
    </xf>
    <xf numFmtId="0" fontId="23" fillId="3" borderId="58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 vertical="center"/>
    </xf>
    <xf numFmtId="176" fontId="23" fillId="3" borderId="32" xfId="0" applyNumberFormat="1" applyFont="1" applyFill="1" applyBorder="1" applyAlignment="1">
      <alignment horizontal="center" vertical="center"/>
    </xf>
    <xf numFmtId="1" fontId="24" fillId="3" borderId="36" xfId="0" applyNumberFormat="1" applyFont="1" applyFill="1" applyBorder="1" applyAlignment="1">
      <alignment horizontal="center" vertical="center"/>
    </xf>
    <xf numFmtId="1" fontId="24" fillId="3" borderId="59" xfId="0" applyNumberFormat="1" applyFont="1" applyFill="1" applyBorder="1" applyAlignment="1">
      <alignment horizontal="center" vertical="center"/>
    </xf>
    <xf numFmtId="0" fontId="24" fillId="3" borderId="38" xfId="0" applyFont="1" applyFill="1" applyBorder="1" applyAlignment="1">
      <alignment horizontal="center" vertical="center"/>
    </xf>
    <xf numFmtId="176" fontId="24" fillId="3" borderId="37" xfId="0" applyNumberFormat="1" applyFont="1" applyFill="1" applyBorder="1" applyAlignment="1">
      <alignment horizontal="right" vertical="center"/>
    </xf>
    <xf numFmtId="0" fontId="24" fillId="3" borderId="37" xfId="0" applyFont="1" applyFill="1" applyBorder="1" applyAlignment="1">
      <alignment horizontal="right" vertical="center"/>
    </xf>
    <xf numFmtId="176" fontId="24" fillId="3" borderId="37" xfId="0" applyNumberFormat="1" applyFont="1" applyFill="1" applyBorder="1" applyAlignment="1">
      <alignment horizontal="center" vertical="center"/>
    </xf>
    <xf numFmtId="0" fontId="23" fillId="3" borderId="60" xfId="0" applyFont="1" applyFill="1" applyBorder="1" applyAlignment="1">
      <alignment horizontal="center" vertical="center"/>
    </xf>
    <xf numFmtId="0" fontId="23" fillId="3" borderId="61" xfId="0" applyFont="1" applyFill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/>
    </xf>
    <xf numFmtId="179" fontId="23" fillId="3" borderId="41" xfId="0" applyNumberFormat="1" applyFont="1" applyFill="1" applyBorder="1" applyAlignment="1">
      <alignment horizontal="right" vertical="center"/>
    </xf>
    <xf numFmtId="0" fontId="23" fillId="3" borderId="41" xfId="0" applyFont="1" applyFill="1" applyBorder="1" applyAlignment="1">
      <alignment horizontal="right" vertical="center"/>
    </xf>
    <xf numFmtId="177" fontId="26" fillId="3" borderId="62" xfId="0" applyNumberFormat="1" applyFont="1" applyFill="1" applyBorder="1" applyAlignment="1">
      <alignment horizontal="right" vertical="center"/>
    </xf>
    <xf numFmtId="1" fontId="23" fillId="3" borderId="41" xfId="0" applyNumberFormat="1" applyFont="1" applyFill="1" applyBorder="1" applyAlignment="1">
      <alignment horizontal="center" vertical="center"/>
    </xf>
    <xf numFmtId="179" fontId="23" fillId="3" borderId="29" xfId="0" applyNumberFormat="1" applyFont="1" applyFill="1" applyBorder="1" applyAlignment="1">
      <alignment horizontal="right" vertical="center"/>
    </xf>
    <xf numFmtId="1" fontId="23" fillId="3" borderId="29" xfId="0" applyNumberFormat="1" applyFont="1" applyFill="1" applyBorder="1" applyAlignment="1">
      <alignment horizontal="center" vertical="center"/>
    </xf>
    <xf numFmtId="178" fontId="23" fillId="3" borderId="29" xfId="0" applyNumberFormat="1" applyFont="1" applyFill="1" applyBorder="1" applyAlignment="1">
      <alignment horizontal="center" vertical="center"/>
    </xf>
    <xf numFmtId="177" fontId="23" fillId="3" borderId="29" xfId="0" applyNumberFormat="1" applyFont="1" applyFill="1" applyBorder="1" applyAlignment="1">
      <alignment horizontal="center" vertical="center"/>
    </xf>
    <xf numFmtId="177" fontId="26" fillId="3" borderId="44" xfId="0" applyNumberFormat="1" applyFont="1" applyFill="1" applyBorder="1" applyAlignment="1">
      <alignment horizontal="right" vertical="center"/>
    </xf>
    <xf numFmtId="179" fontId="23" fillId="3" borderId="32" xfId="0" applyNumberFormat="1" applyFont="1" applyFill="1" applyBorder="1" applyAlignment="1">
      <alignment horizontal="right" vertical="center"/>
    </xf>
    <xf numFmtId="1" fontId="23" fillId="3" borderId="32" xfId="0" applyNumberFormat="1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179" fontId="24" fillId="3" borderId="37" xfId="0" applyNumberFormat="1" applyFont="1" applyFill="1" applyBorder="1" applyAlignment="1">
      <alignment horizontal="right" vertical="center"/>
    </xf>
    <xf numFmtId="1" fontId="24" fillId="3" borderId="37" xfId="0" applyNumberFormat="1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 wrapText="1"/>
    </xf>
    <xf numFmtId="177" fontId="25" fillId="3" borderId="22" xfId="0" applyNumberFormat="1" applyFont="1" applyFill="1" applyBorder="1" applyAlignment="1">
      <alignment horizontal="right" vertical="center"/>
    </xf>
    <xf numFmtId="177" fontId="26" fillId="3" borderId="54" xfId="0" applyNumberFormat="1" applyFont="1" applyFill="1" applyBorder="1" applyAlignment="1">
      <alignment horizontal="right" vertical="center"/>
    </xf>
    <xf numFmtId="177" fontId="26" fillId="3" borderId="26" xfId="0" applyNumberFormat="1" applyFont="1" applyFill="1" applyBorder="1" applyAlignment="1">
      <alignment horizontal="right" vertical="center"/>
    </xf>
    <xf numFmtId="177" fontId="26" fillId="3" borderId="33" xfId="0" applyNumberFormat="1" applyFont="1" applyFill="1" applyBorder="1" applyAlignment="1">
      <alignment horizontal="right" vertical="center"/>
    </xf>
    <xf numFmtId="177" fontId="26" fillId="3" borderId="63" xfId="0" applyNumberFormat="1" applyFont="1" applyFill="1" applyBorder="1" applyAlignment="1">
      <alignment horizontal="right" vertical="center"/>
    </xf>
    <xf numFmtId="177" fontId="26" fillId="3" borderId="64" xfId="0" applyNumberFormat="1" applyFont="1" applyFill="1" applyBorder="1" applyAlignment="1">
      <alignment horizontal="right" vertical="center"/>
    </xf>
    <xf numFmtId="177" fontId="25" fillId="3" borderId="38" xfId="0" applyNumberFormat="1" applyFont="1" applyFill="1" applyBorder="1" applyAlignment="1">
      <alignment horizontal="right" vertical="center"/>
    </xf>
    <xf numFmtId="0" fontId="4" fillId="0" borderId="0" xfId="0" applyFont="1" applyFill="1" applyAlignment="1"/>
    <xf numFmtId="176" fontId="4" fillId="0" borderId="0" xfId="0" applyNumberFormat="1" applyFont="1" applyFill="1" applyAlignment="1"/>
    <xf numFmtId="0" fontId="29" fillId="2" borderId="65" xfId="0" applyFont="1" applyFill="1" applyBorder="1" applyAlignment="1">
      <alignment horizontal="center" vertical="center"/>
    </xf>
    <xf numFmtId="0" fontId="30" fillId="2" borderId="6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>
      <alignment horizontal="right" vertical="center" wrapText="1"/>
    </xf>
    <xf numFmtId="176" fontId="12" fillId="2" borderId="1" xfId="0" applyNumberFormat="1" applyFont="1" applyFill="1" applyBorder="1" applyAlignment="1">
      <alignment horizontal="right" vertical="center" wrapText="1"/>
    </xf>
    <xf numFmtId="176" fontId="12" fillId="2" borderId="1" xfId="0" applyNumberFormat="1" applyFont="1" applyFill="1" applyBorder="1" applyAlignment="1" applyProtection="1">
      <alignment horizontal="right" vertical="center"/>
      <protection locked="0"/>
    </xf>
    <xf numFmtId="178" fontId="12" fillId="2" borderId="1" xfId="0" applyNumberFormat="1" applyFont="1" applyFill="1" applyBorder="1" applyAlignment="1">
      <alignment horizontal="right" vertical="center" wrapText="1"/>
    </xf>
    <xf numFmtId="178" fontId="12" fillId="4" borderId="1" xfId="0" applyNumberFormat="1" applyFont="1" applyFill="1" applyBorder="1" applyAlignment="1" applyProtection="1">
      <alignment horizontal="right" vertical="center"/>
      <protection locked="0"/>
    </xf>
    <xf numFmtId="0" fontId="23" fillId="0" borderId="1" xfId="0" applyFont="1" applyFill="1" applyBorder="1">
      <alignment vertical="center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horizontal="right" vertical="center" wrapText="1"/>
    </xf>
    <xf numFmtId="176" fontId="12" fillId="4" borderId="1" xfId="0" applyNumberFormat="1" applyFont="1" applyFill="1" applyBorder="1" applyAlignment="1">
      <alignment horizontal="right" vertical="center" wrapText="1"/>
    </xf>
    <xf numFmtId="176" fontId="12" fillId="4" borderId="1" xfId="0" applyNumberFormat="1" applyFont="1" applyFill="1" applyBorder="1" applyAlignment="1" applyProtection="1">
      <alignment horizontal="right" vertical="center"/>
      <protection locked="0"/>
    </xf>
    <xf numFmtId="178" fontId="12" fillId="4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>
      <alignment vertical="center"/>
    </xf>
    <xf numFmtId="0" fontId="8" fillId="0" borderId="66" xfId="0" applyFont="1" applyFill="1" applyBorder="1" applyAlignment="1" applyProtection="1">
      <alignment horizontal="right" vertical="center"/>
      <protection locked="0"/>
    </xf>
    <xf numFmtId="176" fontId="8" fillId="0" borderId="66" xfId="0" applyNumberFormat="1" applyFont="1" applyFill="1" applyBorder="1" applyAlignment="1" applyProtection="1">
      <alignment horizontal="right" vertical="center"/>
      <protection locked="0"/>
    </xf>
    <xf numFmtId="176" fontId="12" fillId="0" borderId="66" xfId="0" applyNumberFormat="1" applyFont="1" applyFill="1" applyBorder="1" applyAlignment="1" applyProtection="1">
      <alignment horizontal="right" vertical="center"/>
      <protection locked="0"/>
    </xf>
    <xf numFmtId="178" fontId="12" fillId="0" borderId="66" xfId="0" applyNumberFormat="1" applyFont="1" applyFill="1" applyBorder="1" applyAlignment="1" applyProtection="1">
      <alignment horizontal="right" vertical="center"/>
      <protection locked="0"/>
    </xf>
    <xf numFmtId="178" fontId="8" fillId="0" borderId="66" xfId="0" applyNumberFormat="1" applyFont="1" applyFill="1" applyBorder="1" applyAlignment="1" applyProtection="1">
      <alignment horizontal="right" vertical="center"/>
      <protection locked="0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5 4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0 2 2" xfId="55"/>
    <cellStyle name="常规 11" xfId="56"/>
    <cellStyle name="常规 2" xfId="57"/>
    <cellStyle name="常规 3" xfId="58"/>
    <cellStyle name="常规 33" xfId="59"/>
    <cellStyle name="常规 4" xfId="60"/>
    <cellStyle name="常规 5" xfId="61"/>
    <cellStyle name="常规 5 4 2 2" xfId="62"/>
    <cellStyle name="常规 7" xfId="63"/>
    <cellStyle name="常规 9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customXml" Target="../customXml/item6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D3" sqref="D3"/>
    </sheetView>
  </sheetViews>
  <sheetFormatPr defaultColWidth="9" defaultRowHeight="15.6"/>
  <cols>
    <col min="1" max="1" width="21.25" style="193" customWidth="1"/>
    <col min="2" max="2" width="7.75" style="193" customWidth="1"/>
    <col min="3" max="4" width="7.62962962962963" style="193" customWidth="1"/>
    <col min="5" max="5" width="9.25" style="194" customWidth="1"/>
    <col min="6" max="6" width="11" style="194" customWidth="1"/>
    <col min="7" max="7" width="9.5" style="193" customWidth="1"/>
    <col min="8" max="8" width="7.62962962962963" style="193" customWidth="1"/>
    <col min="9" max="9" width="9" style="193" hidden="1" customWidth="1"/>
    <col min="10" max="222" width="9" style="193"/>
    <col min="223" max="223" width="20.6296296296296" style="193" customWidth="1"/>
    <col min="224" max="224" width="7.75" style="193" customWidth="1"/>
    <col min="225" max="230" width="7.62962962962963" style="193" customWidth="1"/>
    <col min="231" max="478" width="9" style="193"/>
    <col min="479" max="479" width="20.6296296296296" style="193" customWidth="1"/>
    <col min="480" max="480" width="7.75" style="193" customWidth="1"/>
    <col min="481" max="486" width="7.62962962962963" style="193" customWidth="1"/>
    <col min="487" max="734" width="9" style="193"/>
    <col min="735" max="735" width="20.6296296296296" style="193" customWidth="1"/>
    <col min="736" max="736" width="7.75" style="193" customWidth="1"/>
    <col min="737" max="742" width="7.62962962962963" style="193" customWidth="1"/>
    <col min="743" max="990" width="9" style="193"/>
    <col min="991" max="991" width="20.6296296296296" style="193" customWidth="1"/>
    <col min="992" max="992" width="7.75" style="193" customWidth="1"/>
    <col min="993" max="998" width="7.62962962962963" style="193" customWidth="1"/>
    <col min="999" max="1246" width="9" style="193"/>
    <col min="1247" max="1247" width="20.6296296296296" style="193" customWidth="1"/>
    <col min="1248" max="1248" width="7.75" style="193" customWidth="1"/>
    <col min="1249" max="1254" width="7.62962962962963" style="193" customWidth="1"/>
    <col min="1255" max="1502" width="9" style="193"/>
    <col min="1503" max="1503" width="20.6296296296296" style="193" customWidth="1"/>
    <col min="1504" max="1504" width="7.75" style="193" customWidth="1"/>
    <col min="1505" max="1510" width="7.62962962962963" style="193" customWidth="1"/>
    <col min="1511" max="1758" width="9" style="193"/>
    <col min="1759" max="1759" width="20.6296296296296" style="193" customWidth="1"/>
    <col min="1760" max="1760" width="7.75" style="193" customWidth="1"/>
    <col min="1761" max="1766" width="7.62962962962963" style="193" customWidth="1"/>
    <col min="1767" max="2014" width="9" style="193"/>
    <col min="2015" max="2015" width="20.6296296296296" style="193" customWidth="1"/>
    <col min="2016" max="2016" width="7.75" style="193" customWidth="1"/>
    <col min="2017" max="2022" width="7.62962962962963" style="193" customWidth="1"/>
    <col min="2023" max="2270" width="9" style="193"/>
    <col min="2271" max="2271" width="20.6296296296296" style="193" customWidth="1"/>
    <col min="2272" max="2272" width="7.75" style="193" customWidth="1"/>
    <col min="2273" max="2278" width="7.62962962962963" style="193" customWidth="1"/>
    <col min="2279" max="2526" width="9" style="193"/>
    <col min="2527" max="2527" width="20.6296296296296" style="193" customWidth="1"/>
    <col min="2528" max="2528" width="7.75" style="193" customWidth="1"/>
    <col min="2529" max="2534" width="7.62962962962963" style="193" customWidth="1"/>
    <col min="2535" max="2782" width="9" style="193"/>
    <col min="2783" max="2783" width="20.6296296296296" style="193" customWidth="1"/>
    <col min="2784" max="2784" width="7.75" style="193" customWidth="1"/>
    <col min="2785" max="2790" width="7.62962962962963" style="193" customWidth="1"/>
    <col min="2791" max="3038" width="9" style="193"/>
    <col min="3039" max="3039" width="20.6296296296296" style="193" customWidth="1"/>
    <col min="3040" max="3040" width="7.75" style="193" customWidth="1"/>
    <col min="3041" max="3046" width="7.62962962962963" style="193" customWidth="1"/>
    <col min="3047" max="3294" width="9" style="193"/>
    <col min="3295" max="3295" width="20.6296296296296" style="193" customWidth="1"/>
    <col min="3296" max="3296" width="7.75" style="193" customWidth="1"/>
    <col min="3297" max="3302" width="7.62962962962963" style="193" customWidth="1"/>
    <col min="3303" max="3550" width="9" style="193"/>
    <col min="3551" max="3551" width="20.6296296296296" style="193" customWidth="1"/>
    <col min="3552" max="3552" width="7.75" style="193" customWidth="1"/>
    <col min="3553" max="3558" width="7.62962962962963" style="193" customWidth="1"/>
    <col min="3559" max="3806" width="9" style="193"/>
    <col min="3807" max="3807" width="20.6296296296296" style="193" customWidth="1"/>
    <col min="3808" max="3808" width="7.75" style="193" customWidth="1"/>
    <col min="3809" max="3814" width="7.62962962962963" style="193" customWidth="1"/>
    <col min="3815" max="4062" width="9" style="193"/>
    <col min="4063" max="4063" width="20.6296296296296" style="193" customWidth="1"/>
    <col min="4064" max="4064" width="7.75" style="193" customWidth="1"/>
    <col min="4065" max="4070" width="7.62962962962963" style="193" customWidth="1"/>
    <col min="4071" max="4318" width="9" style="193"/>
    <col min="4319" max="4319" width="20.6296296296296" style="193" customWidth="1"/>
    <col min="4320" max="4320" width="7.75" style="193" customWidth="1"/>
    <col min="4321" max="4326" width="7.62962962962963" style="193" customWidth="1"/>
    <col min="4327" max="4574" width="9" style="193"/>
    <col min="4575" max="4575" width="20.6296296296296" style="193" customWidth="1"/>
    <col min="4576" max="4576" width="7.75" style="193" customWidth="1"/>
    <col min="4577" max="4582" width="7.62962962962963" style="193" customWidth="1"/>
    <col min="4583" max="4830" width="9" style="193"/>
    <col min="4831" max="4831" width="20.6296296296296" style="193" customWidth="1"/>
    <col min="4832" max="4832" width="7.75" style="193" customWidth="1"/>
    <col min="4833" max="4838" width="7.62962962962963" style="193" customWidth="1"/>
    <col min="4839" max="5086" width="9" style="193"/>
    <col min="5087" max="5087" width="20.6296296296296" style="193" customWidth="1"/>
    <col min="5088" max="5088" width="7.75" style="193" customWidth="1"/>
    <col min="5089" max="5094" width="7.62962962962963" style="193" customWidth="1"/>
    <col min="5095" max="5342" width="9" style="193"/>
    <col min="5343" max="5343" width="20.6296296296296" style="193" customWidth="1"/>
    <col min="5344" max="5344" width="7.75" style="193" customWidth="1"/>
    <col min="5345" max="5350" width="7.62962962962963" style="193" customWidth="1"/>
    <col min="5351" max="5598" width="9" style="193"/>
    <col min="5599" max="5599" width="20.6296296296296" style="193" customWidth="1"/>
    <col min="5600" max="5600" width="7.75" style="193" customWidth="1"/>
    <col min="5601" max="5606" width="7.62962962962963" style="193" customWidth="1"/>
    <col min="5607" max="5854" width="9" style="193"/>
    <col min="5855" max="5855" width="20.6296296296296" style="193" customWidth="1"/>
    <col min="5856" max="5856" width="7.75" style="193" customWidth="1"/>
    <col min="5857" max="5862" width="7.62962962962963" style="193" customWidth="1"/>
    <col min="5863" max="6110" width="9" style="193"/>
    <col min="6111" max="6111" width="20.6296296296296" style="193" customWidth="1"/>
    <col min="6112" max="6112" width="7.75" style="193" customWidth="1"/>
    <col min="6113" max="6118" width="7.62962962962963" style="193" customWidth="1"/>
    <col min="6119" max="6366" width="9" style="193"/>
    <col min="6367" max="6367" width="20.6296296296296" style="193" customWidth="1"/>
    <col min="6368" max="6368" width="7.75" style="193" customWidth="1"/>
    <col min="6369" max="6374" width="7.62962962962963" style="193" customWidth="1"/>
    <col min="6375" max="6622" width="9" style="193"/>
    <col min="6623" max="6623" width="20.6296296296296" style="193" customWidth="1"/>
    <col min="6624" max="6624" width="7.75" style="193" customWidth="1"/>
    <col min="6625" max="6630" width="7.62962962962963" style="193" customWidth="1"/>
    <col min="6631" max="6878" width="9" style="193"/>
    <col min="6879" max="6879" width="20.6296296296296" style="193" customWidth="1"/>
    <col min="6880" max="6880" width="7.75" style="193" customWidth="1"/>
    <col min="6881" max="6886" width="7.62962962962963" style="193" customWidth="1"/>
    <col min="6887" max="7134" width="9" style="193"/>
    <col min="7135" max="7135" width="20.6296296296296" style="193" customWidth="1"/>
    <col min="7136" max="7136" width="7.75" style="193" customWidth="1"/>
    <col min="7137" max="7142" width="7.62962962962963" style="193" customWidth="1"/>
    <col min="7143" max="7390" width="9" style="193"/>
    <col min="7391" max="7391" width="20.6296296296296" style="193" customWidth="1"/>
    <col min="7392" max="7392" width="7.75" style="193" customWidth="1"/>
    <col min="7393" max="7398" width="7.62962962962963" style="193" customWidth="1"/>
    <col min="7399" max="7646" width="9" style="193"/>
    <col min="7647" max="7647" width="20.6296296296296" style="193" customWidth="1"/>
    <col min="7648" max="7648" width="7.75" style="193" customWidth="1"/>
    <col min="7649" max="7654" width="7.62962962962963" style="193" customWidth="1"/>
    <col min="7655" max="7902" width="9" style="193"/>
    <col min="7903" max="7903" width="20.6296296296296" style="193" customWidth="1"/>
    <col min="7904" max="7904" width="7.75" style="193" customWidth="1"/>
    <col min="7905" max="7910" width="7.62962962962963" style="193" customWidth="1"/>
    <col min="7911" max="8158" width="9" style="193"/>
    <col min="8159" max="8159" width="20.6296296296296" style="193" customWidth="1"/>
    <col min="8160" max="8160" width="7.75" style="193" customWidth="1"/>
    <col min="8161" max="8166" width="7.62962962962963" style="193" customWidth="1"/>
    <col min="8167" max="8414" width="9" style="193"/>
    <col min="8415" max="8415" width="20.6296296296296" style="193" customWidth="1"/>
    <col min="8416" max="8416" width="7.75" style="193" customWidth="1"/>
    <col min="8417" max="8422" width="7.62962962962963" style="193" customWidth="1"/>
    <col min="8423" max="8670" width="9" style="193"/>
    <col min="8671" max="8671" width="20.6296296296296" style="193" customWidth="1"/>
    <col min="8672" max="8672" width="7.75" style="193" customWidth="1"/>
    <col min="8673" max="8678" width="7.62962962962963" style="193" customWidth="1"/>
    <col min="8679" max="8926" width="9" style="193"/>
    <col min="8927" max="8927" width="20.6296296296296" style="193" customWidth="1"/>
    <col min="8928" max="8928" width="7.75" style="193" customWidth="1"/>
    <col min="8929" max="8934" width="7.62962962962963" style="193" customWidth="1"/>
    <col min="8935" max="9182" width="9" style="193"/>
    <col min="9183" max="9183" width="20.6296296296296" style="193" customWidth="1"/>
    <col min="9184" max="9184" width="7.75" style="193" customWidth="1"/>
    <col min="9185" max="9190" width="7.62962962962963" style="193" customWidth="1"/>
    <col min="9191" max="9438" width="9" style="193"/>
    <col min="9439" max="9439" width="20.6296296296296" style="193" customWidth="1"/>
    <col min="9440" max="9440" width="7.75" style="193" customWidth="1"/>
    <col min="9441" max="9446" width="7.62962962962963" style="193" customWidth="1"/>
    <col min="9447" max="9694" width="9" style="193"/>
    <col min="9695" max="9695" width="20.6296296296296" style="193" customWidth="1"/>
    <col min="9696" max="9696" width="7.75" style="193" customWidth="1"/>
    <col min="9697" max="9702" width="7.62962962962963" style="193" customWidth="1"/>
    <col min="9703" max="9950" width="9" style="193"/>
    <col min="9951" max="9951" width="20.6296296296296" style="193" customWidth="1"/>
    <col min="9952" max="9952" width="7.75" style="193" customWidth="1"/>
    <col min="9953" max="9958" width="7.62962962962963" style="193" customWidth="1"/>
    <col min="9959" max="10206" width="9" style="193"/>
    <col min="10207" max="10207" width="20.6296296296296" style="193" customWidth="1"/>
    <col min="10208" max="10208" width="7.75" style="193" customWidth="1"/>
    <col min="10209" max="10214" width="7.62962962962963" style="193" customWidth="1"/>
    <col min="10215" max="10462" width="9" style="193"/>
    <col min="10463" max="10463" width="20.6296296296296" style="193" customWidth="1"/>
    <col min="10464" max="10464" width="7.75" style="193" customWidth="1"/>
    <col min="10465" max="10470" width="7.62962962962963" style="193" customWidth="1"/>
    <col min="10471" max="10718" width="9" style="193"/>
    <col min="10719" max="10719" width="20.6296296296296" style="193" customWidth="1"/>
    <col min="10720" max="10720" width="7.75" style="193" customWidth="1"/>
    <col min="10721" max="10726" width="7.62962962962963" style="193" customWidth="1"/>
    <col min="10727" max="10974" width="9" style="193"/>
    <col min="10975" max="10975" width="20.6296296296296" style="193" customWidth="1"/>
    <col min="10976" max="10976" width="7.75" style="193" customWidth="1"/>
    <col min="10977" max="10982" width="7.62962962962963" style="193" customWidth="1"/>
    <col min="10983" max="11230" width="9" style="193"/>
    <col min="11231" max="11231" width="20.6296296296296" style="193" customWidth="1"/>
    <col min="11232" max="11232" width="7.75" style="193" customWidth="1"/>
    <col min="11233" max="11238" width="7.62962962962963" style="193" customWidth="1"/>
    <col min="11239" max="11486" width="9" style="193"/>
    <col min="11487" max="11487" width="20.6296296296296" style="193" customWidth="1"/>
    <col min="11488" max="11488" width="7.75" style="193" customWidth="1"/>
    <col min="11489" max="11494" width="7.62962962962963" style="193" customWidth="1"/>
    <col min="11495" max="11742" width="9" style="193"/>
    <col min="11743" max="11743" width="20.6296296296296" style="193" customWidth="1"/>
    <col min="11744" max="11744" width="7.75" style="193" customWidth="1"/>
    <col min="11745" max="11750" width="7.62962962962963" style="193" customWidth="1"/>
    <col min="11751" max="11998" width="9" style="193"/>
    <col min="11999" max="11999" width="20.6296296296296" style="193" customWidth="1"/>
    <col min="12000" max="12000" width="7.75" style="193" customWidth="1"/>
    <col min="12001" max="12006" width="7.62962962962963" style="193" customWidth="1"/>
    <col min="12007" max="12254" width="9" style="193"/>
    <col min="12255" max="12255" width="20.6296296296296" style="193" customWidth="1"/>
    <col min="12256" max="12256" width="7.75" style="193" customWidth="1"/>
    <col min="12257" max="12262" width="7.62962962962963" style="193" customWidth="1"/>
    <col min="12263" max="12510" width="9" style="193"/>
    <col min="12511" max="12511" width="20.6296296296296" style="193" customWidth="1"/>
    <col min="12512" max="12512" width="7.75" style="193" customWidth="1"/>
    <col min="12513" max="12518" width="7.62962962962963" style="193" customWidth="1"/>
    <col min="12519" max="12766" width="9" style="193"/>
    <col min="12767" max="12767" width="20.6296296296296" style="193" customWidth="1"/>
    <col min="12768" max="12768" width="7.75" style="193" customWidth="1"/>
    <col min="12769" max="12774" width="7.62962962962963" style="193" customWidth="1"/>
    <col min="12775" max="13022" width="9" style="193"/>
    <col min="13023" max="13023" width="20.6296296296296" style="193" customWidth="1"/>
    <col min="13024" max="13024" width="7.75" style="193" customWidth="1"/>
    <col min="13025" max="13030" width="7.62962962962963" style="193" customWidth="1"/>
    <col min="13031" max="13278" width="9" style="193"/>
    <col min="13279" max="13279" width="20.6296296296296" style="193" customWidth="1"/>
    <col min="13280" max="13280" width="7.75" style="193" customWidth="1"/>
    <col min="13281" max="13286" width="7.62962962962963" style="193" customWidth="1"/>
    <col min="13287" max="13534" width="9" style="193"/>
    <col min="13535" max="13535" width="20.6296296296296" style="193" customWidth="1"/>
    <col min="13536" max="13536" width="7.75" style="193" customWidth="1"/>
    <col min="13537" max="13542" width="7.62962962962963" style="193" customWidth="1"/>
    <col min="13543" max="13790" width="9" style="193"/>
    <col min="13791" max="13791" width="20.6296296296296" style="193" customWidth="1"/>
    <col min="13792" max="13792" width="7.75" style="193" customWidth="1"/>
    <col min="13793" max="13798" width="7.62962962962963" style="193" customWidth="1"/>
    <col min="13799" max="14046" width="9" style="193"/>
    <col min="14047" max="14047" width="20.6296296296296" style="193" customWidth="1"/>
    <col min="14048" max="14048" width="7.75" style="193" customWidth="1"/>
    <col min="14049" max="14054" width="7.62962962962963" style="193" customWidth="1"/>
    <col min="14055" max="14302" width="9" style="193"/>
    <col min="14303" max="14303" width="20.6296296296296" style="193" customWidth="1"/>
    <col min="14304" max="14304" width="7.75" style="193" customWidth="1"/>
    <col min="14305" max="14310" width="7.62962962962963" style="193" customWidth="1"/>
    <col min="14311" max="14558" width="9" style="193"/>
    <col min="14559" max="14559" width="20.6296296296296" style="193" customWidth="1"/>
    <col min="14560" max="14560" width="7.75" style="193" customWidth="1"/>
    <col min="14561" max="14566" width="7.62962962962963" style="193" customWidth="1"/>
    <col min="14567" max="14814" width="9" style="193"/>
    <col min="14815" max="14815" width="20.6296296296296" style="193" customWidth="1"/>
    <col min="14816" max="14816" width="7.75" style="193" customWidth="1"/>
    <col min="14817" max="14822" width="7.62962962962963" style="193" customWidth="1"/>
    <col min="14823" max="15070" width="9" style="193"/>
    <col min="15071" max="15071" width="20.6296296296296" style="193" customWidth="1"/>
    <col min="15072" max="15072" width="7.75" style="193" customWidth="1"/>
    <col min="15073" max="15078" width="7.62962962962963" style="193" customWidth="1"/>
    <col min="15079" max="15326" width="9" style="193"/>
    <col min="15327" max="15327" width="20.6296296296296" style="193" customWidth="1"/>
    <col min="15328" max="15328" width="7.75" style="193" customWidth="1"/>
    <col min="15329" max="15334" width="7.62962962962963" style="193" customWidth="1"/>
    <col min="15335" max="15582" width="9" style="193"/>
    <col min="15583" max="15583" width="20.6296296296296" style="193" customWidth="1"/>
    <col min="15584" max="15584" width="7.75" style="193" customWidth="1"/>
    <col min="15585" max="15590" width="7.62962962962963" style="193" customWidth="1"/>
    <col min="15591" max="15838" width="9" style="193"/>
    <col min="15839" max="15839" width="20.6296296296296" style="193" customWidth="1"/>
    <col min="15840" max="15840" width="7.75" style="193" customWidth="1"/>
    <col min="15841" max="15846" width="7.62962962962963" style="193" customWidth="1"/>
    <col min="15847" max="16094" width="9" style="193"/>
    <col min="16095" max="16095" width="20.6296296296296" style="193" customWidth="1"/>
    <col min="16096" max="16096" width="7.75" style="193" customWidth="1"/>
    <col min="16097" max="16102" width="7.62962962962963" style="193" customWidth="1"/>
    <col min="16103" max="16384" width="9" style="193"/>
  </cols>
  <sheetData>
    <row r="1" ht="76.5" customHeight="1" spans="1:8">
      <c r="A1" s="195" t="s">
        <v>0</v>
      </c>
      <c r="B1" s="196"/>
      <c r="C1" s="196"/>
      <c r="D1" s="196"/>
      <c r="E1" s="196"/>
      <c r="F1" s="196"/>
      <c r="G1" s="196"/>
      <c r="H1" s="196"/>
    </row>
    <row r="2" ht="48" customHeight="1" spans="1:8">
      <c r="A2" s="197" t="s">
        <v>1</v>
      </c>
      <c r="B2" s="198" t="s">
        <v>2</v>
      </c>
      <c r="C2" s="198" t="s">
        <v>3</v>
      </c>
      <c r="D2" s="198" t="s">
        <v>4</v>
      </c>
      <c r="E2" s="199" t="s">
        <v>5</v>
      </c>
      <c r="F2" s="199" t="s">
        <v>6</v>
      </c>
      <c r="G2" s="198" t="s">
        <v>7</v>
      </c>
      <c r="H2" s="198" t="s">
        <v>8</v>
      </c>
    </row>
    <row r="3" ht="35.25" customHeight="1" spans="1:9">
      <c r="A3" s="200" t="s">
        <v>9</v>
      </c>
      <c r="B3" s="197" t="s">
        <v>10</v>
      </c>
      <c r="C3" s="201"/>
      <c r="D3" s="202">
        <v>182791</v>
      </c>
      <c r="E3" s="203">
        <v>908502</v>
      </c>
      <c r="F3" s="204">
        <v>772068</v>
      </c>
      <c r="G3" s="205">
        <v>17.67</v>
      </c>
      <c r="H3" s="206"/>
      <c r="I3" s="193">
        <f>E3/(1+G3/100)</f>
        <v>772076.145151695</v>
      </c>
    </row>
    <row r="4" ht="35.25" customHeight="1" spans="1:9">
      <c r="A4" s="207" t="s">
        <v>11</v>
      </c>
      <c r="B4" s="197" t="s">
        <v>10</v>
      </c>
      <c r="C4" s="208"/>
      <c r="D4" s="202">
        <v>117495</v>
      </c>
      <c r="E4" s="203">
        <v>569514</v>
      </c>
      <c r="F4" s="204">
        <v>491431</v>
      </c>
      <c r="G4" s="205">
        <v>15.89</v>
      </c>
      <c r="H4" s="206"/>
      <c r="I4" s="193">
        <f>E4/(1+G4/100)</f>
        <v>491426.352575718</v>
      </c>
    </row>
    <row r="5" ht="35.25" customHeight="1" spans="1:8">
      <c r="A5" s="207" t="s">
        <v>12</v>
      </c>
      <c r="B5" s="197" t="s">
        <v>10</v>
      </c>
      <c r="C5" s="209"/>
      <c r="D5" s="202">
        <v>65296</v>
      </c>
      <c r="E5" s="203">
        <v>338987</v>
      </c>
      <c r="F5" s="204">
        <v>280637</v>
      </c>
      <c r="G5" s="205">
        <v>20.79</v>
      </c>
      <c r="H5" s="206"/>
    </row>
    <row r="6" ht="35.25" customHeight="1" spans="1:8">
      <c r="A6" s="200" t="s">
        <v>13</v>
      </c>
      <c r="B6" s="197" t="s">
        <v>14</v>
      </c>
      <c r="C6" s="201"/>
      <c r="D6" s="210">
        <v>4</v>
      </c>
      <c r="E6" s="211">
        <v>19</v>
      </c>
      <c r="F6" s="212">
        <v>13</v>
      </c>
      <c r="G6" s="213">
        <f t="shared" ref="G6:G10" si="0">(E6-F6)/F6*100</f>
        <v>46.1538461538462</v>
      </c>
      <c r="H6" s="206"/>
    </row>
    <row r="7" ht="35.25" customHeight="1" spans="1:8">
      <c r="A7" s="207" t="s">
        <v>15</v>
      </c>
      <c r="B7" s="197" t="s">
        <v>14</v>
      </c>
      <c r="C7" s="208"/>
      <c r="D7" s="210">
        <v>0</v>
      </c>
      <c r="E7" s="211">
        <v>7</v>
      </c>
      <c r="F7" s="212">
        <v>2</v>
      </c>
      <c r="G7" s="213">
        <f t="shared" si="0"/>
        <v>250</v>
      </c>
      <c r="H7" s="206"/>
    </row>
    <row r="8" ht="35.25" customHeight="1" spans="1:8">
      <c r="A8" s="207" t="s">
        <v>16</v>
      </c>
      <c r="B8" s="197" t="s">
        <v>10</v>
      </c>
      <c r="C8" s="209"/>
      <c r="D8" s="210">
        <v>2330</v>
      </c>
      <c r="E8" s="211">
        <v>34164</v>
      </c>
      <c r="F8" s="212">
        <v>38483</v>
      </c>
      <c r="G8" s="213">
        <f t="shared" si="0"/>
        <v>-11.223137489281</v>
      </c>
      <c r="H8" s="206"/>
    </row>
    <row r="9" ht="35.25" customHeight="1" spans="1:8">
      <c r="A9" s="200" t="s">
        <v>17</v>
      </c>
      <c r="B9" s="197" t="s">
        <v>10</v>
      </c>
      <c r="C9" s="201">
        <v>100000</v>
      </c>
      <c r="D9" s="212">
        <v>425</v>
      </c>
      <c r="E9" s="211">
        <v>13450</v>
      </c>
      <c r="F9" s="212">
        <v>32272</v>
      </c>
      <c r="G9" s="213">
        <f t="shared" si="0"/>
        <v>-58.3230044620724</v>
      </c>
      <c r="H9" s="206">
        <f>E9/C9*100</f>
        <v>13.45</v>
      </c>
    </row>
    <row r="10" ht="35.25" hidden="1" customHeight="1" spans="1:8">
      <c r="A10" s="214" t="s">
        <v>18</v>
      </c>
      <c r="B10" s="197" t="s">
        <v>14</v>
      </c>
      <c r="C10" s="215"/>
      <c r="D10" s="215"/>
      <c r="E10" s="216">
        <v>3</v>
      </c>
      <c r="F10" s="217">
        <v>6</v>
      </c>
      <c r="G10" s="218">
        <f t="shared" si="0"/>
        <v>-50</v>
      </c>
      <c r="H10" s="219"/>
    </row>
  </sheetData>
  <sheetProtection formatCells="0" insertHyperlinks="0" autoFilter="0"/>
  <mergeCells count="1">
    <mergeCell ref="A1:H1"/>
  </mergeCells>
  <printOptions horizontalCentered="1"/>
  <pageMargins left="0.708661417322835" right="0.708661417322835" top="1.33858267716535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J13" sqref="J13"/>
    </sheetView>
  </sheetViews>
  <sheetFormatPr defaultColWidth="8.75" defaultRowHeight="15.6"/>
  <cols>
    <col min="1" max="1" width="12.5" style="69" customWidth="1"/>
    <col min="2" max="2" width="7.62962962962963" style="70" customWidth="1"/>
    <col min="3" max="6" width="7" style="70" customWidth="1"/>
    <col min="7" max="7" width="8" style="70" customWidth="1"/>
    <col min="8" max="8" width="5.5" style="70" customWidth="1"/>
    <col min="9" max="9" width="8.87962962962963" style="70" customWidth="1"/>
    <col min="10" max="10" width="5.62962962962963" style="70" customWidth="1"/>
    <col min="11" max="11" width="6.12962962962963" style="70" customWidth="1"/>
    <col min="12" max="12" width="5.87962962962963" style="71" customWidth="1"/>
    <col min="13" max="13" width="8.37962962962963" style="70" customWidth="1"/>
    <col min="14" max="14" width="7" style="72" customWidth="1"/>
    <col min="15" max="15" width="7" style="70" customWidth="1"/>
    <col min="16" max="16" width="6.5" style="71" customWidth="1"/>
    <col min="17" max="17" width="8.12962962962963" style="70" customWidth="1"/>
    <col min="18" max="18" width="8.75" style="70" customWidth="1"/>
    <col min="19" max="16384" width="8.75" style="70"/>
  </cols>
  <sheetData>
    <row r="1" ht="35.25" customHeight="1" spans="1:17">
      <c r="A1" s="73" t="s">
        <v>19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="66" customFormat="1" ht="35.25" customHeight="1" spans="1:17">
      <c r="A2" s="74" t="s">
        <v>20</v>
      </c>
      <c r="B2" s="75" t="s">
        <v>21</v>
      </c>
      <c r="C2" s="76"/>
      <c r="D2" s="76"/>
      <c r="E2" s="76"/>
      <c r="F2" s="76"/>
      <c r="G2" s="77"/>
      <c r="H2" s="75" t="s">
        <v>22</v>
      </c>
      <c r="I2" s="134"/>
      <c r="J2" s="76"/>
      <c r="K2" s="135" t="s">
        <v>23</v>
      </c>
      <c r="L2" s="136"/>
      <c r="M2" s="76" t="s">
        <v>24</v>
      </c>
      <c r="N2" s="137"/>
      <c r="O2" s="137"/>
      <c r="P2" s="137"/>
      <c r="Q2" s="185"/>
    </row>
    <row r="3" s="66" customFormat="1" ht="38.25" customHeight="1" spans="1:17">
      <c r="A3" s="78"/>
      <c r="B3" s="79" t="s">
        <v>25</v>
      </c>
      <c r="C3" s="80" t="s">
        <v>26</v>
      </c>
      <c r="D3" s="80" t="s">
        <v>27</v>
      </c>
      <c r="E3" s="80" t="s">
        <v>28</v>
      </c>
      <c r="F3" s="80" t="s">
        <v>29</v>
      </c>
      <c r="G3" s="81" t="s">
        <v>30</v>
      </c>
      <c r="H3" s="82" t="s">
        <v>31</v>
      </c>
      <c r="I3" s="80" t="s">
        <v>32</v>
      </c>
      <c r="J3" s="138" t="s">
        <v>33</v>
      </c>
      <c r="K3" s="139" t="s">
        <v>25</v>
      </c>
      <c r="L3" s="81" t="s">
        <v>34</v>
      </c>
      <c r="M3" s="80" t="s">
        <v>25</v>
      </c>
      <c r="N3" s="80" t="s">
        <v>34</v>
      </c>
      <c r="O3" s="80" t="s">
        <v>35</v>
      </c>
      <c r="P3" s="80" t="s">
        <v>29</v>
      </c>
      <c r="Q3" s="81" t="s">
        <v>30</v>
      </c>
    </row>
    <row r="4" s="67" customFormat="1" ht="29.25" customHeight="1" spans="1:17">
      <c r="A4" s="83" t="s">
        <v>36</v>
      </c>
      <c r="B4" s="84">
        <v>100000</v>
      </c>
      <c r="C4" s="85">
        <v>13450</v>
      </c>
      <c r="D4" s="85">
        <v>5219</v>
      </c>
      <c r="E4" s="86">
        <f>C4/B4*100</f>
        <v>13.45</v>
      </c>
      <c r="F4" s="85">
        <v>32272</v>
      </c>
      <c r="G4" s="87">
        <f>(C4-F4)/F4*100</f>
        <v>-58.3230044620724</v>
      </c>
      <c r="H4" s="88">
        <v>19</v>
      </c>
      <c r="I4" s="140">
        <v>7</v>
      </c>
      <c r="J4" s="141">
        <v>12</v>
      </c>
      <c r="K4" s="142">
        <v>12</v>
      </c>
      <c r="L4" s="143">
        <v>5</v>
      </c>
      <c r="M4" s="144">
        <v>120000</v>
      </c>
      <c r="N4" s="145">
        <v>34164</v>
      </c>
      <c r="O4" s="146">
        <f>N4/M4*100</f>
        <v>28.47</v>
      </c>
      <c r="P4" s="147">
        <v>38483</v>
      </c>
      <c r="Q4" s="186">
        <f>(N4-P4)/P4*100</f>
        <v>-11.223137489281</v>
      </c>
    </row>
    <row r="5" s="66" customFormat="1" ht="20.1" customHeight="1" spans="1:17">
      <c r="A5" s="89" t="s">
        <v>37</v>
      </c>
      <c r="B5" s="90">
        <v>32000</v>
      </c>
      <c r="C5" s="91">
        <v>11005</v>
      </c>
      <c r="D5" s="91">
        <v>4000</v>
      </c>
      <c r="E5" s="92">
        <f>C5/B5*100</f>
        <v>34.390625</v>
      </c>
      <c r="F5" s="93">
        <v>19832</v>
      </c>
      <c r="G5" s="94">
        <f>(C5-F5)/F5*100</f>
        <v>-44.508874546188</v>
      </c>
      <c r="H5" s="95">
        <v>5</v>
      </c>
      <c r="I5" s="148">
        <v>3</v>
      </c>
      <c r="J5" s="149">
        <v>2</v>
      </c>
      <c r="K5" s="148">
        <v>5</v>
      </c>
      <c r="L5" s="150">
        <v>4</v>
      </c>
      <c r="M5" s="91">
        <v>35000</v>
      </c>
      <c r="N5" s="151">
        <v>21857</v>
      </c>
      <c r="O5" s="92">
        <f>N5/M5*100</f>
        <v>62.4485714285714</v>
      </c>
      <c r="P5" s="152">
        <v>24603</v>
      </c>
      <c r="Q5" s="187">
        <f>(N5-P5)/P5*100</f>
        <v>-11.1612404991261</v>
      </c>
    </row>
    <row r="6" s="66" customFormat="1" ht="20.1" customHeight="1" spans="1:17">
      <c r="A6" s="96" t="s">
        <v>38</v>
      </c>
      <c r="B6" s="97">
        <v>38000</v>
      </c>
      <c r="C6" s="98">
        <v>3640</v>
      </c>
      <c r="D6" s="98">
        <v>413</v>
      </c>
      <c r="E6" s="99">
        <f>C6/B6*100</f>
        <v>9.57894736842105</v>
      </c>
      <c r="F6" s="100">
        <v>12162</v>
      </c>
      <c r="G6" s="94">
        <f>(C6-F6)/F6*100</f>
        <v>-70.0707120539385</v>
      </c>
      <c r="H6" s="101">
        <v>7</v>
      </c>
      <c r="I6" s="153">
        <v>1</v>
      </c>
      <c r="J6" s="154">
        <v>5</v>
      </c>
      <c r="K6" s="153">
        <v>5</v>
      </c>
      <c r="L6" s="155"/>
      <c r="M6" s="156">
        <v>52500</v>
      </c>
      <c r="N6" s="98">
        <v>4699</v>
      </c>
      <c r="O6" s="99">
        <f>N6/M6*100</f>
        <v>8.95047619047619</v>
      </c>
      <c r="P6" s="157">
        <v>12754</v>
      </c>
      <c r="Q6" s="188">
        <f>(N6-P6)/P6*100</f>
        <v>-63.1566567351419</v>
      </c>
    </row>
    <row r="7" s="66" customFormat="1" ht="20.1" customHeight="1" spans="1:17">
      <c r="A7" s="102" t="s">
        <v>39</v>
      </c>
      <c r="B7" s="103">
        <v>7500</v>
      </c>
      <c r="C7" s="104">
        <v>100</v>
      </c>
      <c r="D7" s="104">
        <v>806</v>
      </c>
      <c r="E7" s="105">
        <f>C7/B7*100</f>
        <v>1.33333333333333</v>
      </c>
      <c r="F7" s="106">
        <v>509</v>
      </c>
      <c r="G7" s="107">
        <f>(C7-F7)/F7*100</f>
        <v>-80.3536345776031</v>
      </c>
      <c r="H7" s="108"/>
      <c r="I7" s="158"/>
      <c r="J7" s="159"/>
      <c r="K7" s="158">
        <v>1</v>
      </c>
      <c r="L7" s="160"/>
      <c r="M7" s="106">
        <v>17600</v>
      </c>
      <c r="N7" s="104"/>
      <c r="O7" s="105"/>
      <c r="P7" s="161"/>
      <c r="Q7" s="189"/>
    </row>
    <row r="8" s="67" customFormat="1" ht="20.1" customHeight="1" spans="1:17">
      <c r="A8" s="109" t="s">
        <v>40</v>
      </c>
      <c r="B8" s="110">
        <f>SUM(B5:B7)</f>
        <v>77500</v>
      </c>
      <c r="C8" s="111">
        <f>SUM(C5:C7)</f>
        <v>14745</v>
      </c>
      <c r="D8" s="111">
        <f>SUM(D5:D7)</f>
        <v>5219</v>
      </c>
      <c r="E8" s="112"/>
      <c r="F8" s="113">
        <f>F5+F6+F7</f>
        <v>32503</v>
      </c>
      <c r="G8" s="114"/>
      <c r="H8" s="115">
        <f>SUM(H5:H7)</f>
        <v>12</v>
      </c>
      <c r="I8" s="162">
        <v>4</v>
      </c>
      <c r="J8" s="163">
        <f>SUM(J5:J7)</f>
        <v>7</v>
      </c>
      <c r="K8" s="162">
        <v>11</v>
      </c>
      <c r="L8" s="164">
        <v>4</v>
      </c>
      <c r="M8" s="165">
        <f>SUM(M5:M7)</f>
        <v>105100</v>
      </c>
      <c r="N8" s="166">
        <f>SUM(N5:N7)</f>
        <v>26556</v>
      </c>
      <c r="O8" s="112">
        <f>N8/M8*100</f>
        <v>25.267364414843</v>
      </c>
      <c r="P8" s="167">
        <f>SUM(P5:P7)</f>
        <v>37357</v>
      </c>
      <c r="Q8" s="190">
        <f>(N8-P8)/P8*100</f>
        <v>-28.9129212731215</v>
      </c>
    </row>
    <row r="9" s="66" customFormat="1" ht="20.1" customHeight="1" spans="1:17">
      <c r="A9" s="116" t="s">
        <v>41</v>
      </c>
      <c r="B9" s="117">
        <v>2200</v>
      </c>
      <c r="C9" s="118"/>
      <c r="D9" s="118"/>
      <c r="E9" s="119"/>
      <c r="F9" s="120"/>
      <c r="G9" s="121"/>
      <c r="H9" s="122">
        <v>2</v>
      </c>
      <c r="I9" s="168">
        <v>1</v>
      </c>
      <c r="J9" s="169">
        <v>1</v>
      </c>
      <c r="K9" s="168"/>
      <c r="L9" s="170"/>
      <c r="M9" s="171">
        <v>5600</v>
      </c>
      <c r="N9" s="172">
        <v>704</v>
      </c>
      <c r="O9" s="173">
        <f>N9/M9*100</f>
        <v>12.5714285714286</v>
      </c>
      <c r="P9" s="174">
        <v>378</v>
      </c>
      <c r="Q9" s="191">
        <f>(N9-P9)/P9*100</f>
        <v>86.2433862433862</v>
      </c>
    </row>
    <row r="10" s="66" customFormat="1" ht="20.1" customHeight="1" spans="1:17">
      <c r="A10" s="123" t="s">
        <v>42</v>
      </c>
      <c r="B10" s="97">
        <v>2000</v>
      </c>
      <c r="C10" s="124"/>
      <c r="D10" s="124"/>
      <c r="E10" s="99"/>
      <c r="F10" s="100"/>
      <c r="G10" s="94"/>
      <c r="H10" s="101"/>
      <c r="I10" s="153"/>
      <c r="J10" s="154"/>
      <c r="K10" s="153"/>
      <c r="L10" s="155"/>
      <c r="M10" s="175">
        <v>1600</v>
      </c>
      <c r="N10" s="98"/>
      <c r="O10" s="99"/>
      <c r="P10" s="176"/>
      <c r="Q10" s="191"/>
    </row>
    <row r="11" s="66" customFormat="1" ht="20.1" customHeight="1" spans="1:17">
      <c r="A11" s="96" t="s">
        <v>43</v>
      </c>
      <c r="B11" s="97">
        <v>2000</v>
      </c>
      <c r="C11" s="125">
        <v>100</v>
      </c>
      <c r="D11" s="125"/>
      <c r="E11" s="99">
        <f>C11/B11*100</f>
        <v>5</v>
      </c>
      <c r="F11" s="100">
        <v>92</v>
      </c>
      <c r="G11" s="94">
        <f>(C11-F11)/F11*100</f>
        <v>8.69565217391304</v>
      </c>
      <c r="H11" s="101"/>
      <c r="I11" s="153"/>
      <c r="J11" s="154">
        <v>3</v>
      </c>
      <c r="K11" s="153"/>
      <c r="L11" s="155"/>
      <c r="M11" s="175">
        <v>1600</v>
      </c>
      <c r="N11" s="98">
        <v>263</v>
      </c>
      <c r="O11" s="99">
        <f t="shared" ref="O11:O19" si="0">N11/M11*100</f>
        <v>16.4375</v>
      </c>
      <c r="P11" s="176"/>
      <c r="Q11" s="191"/>
    </row>
    <row r="12" s="66" customFormat="1" ht="20.1" customHeight="1" spans="1:17">
      <c r="A12" s="96" t="s">
        <v>44</v>
      </c>
      <c r="B12" s="97">
        <v>2000</v>
      </c>
      <c r="C12" s="124"/>
      <c r="D12" s="124"/>
      <c r="E12" s="99"/>
      <c r="F12" s="100"/>
      <c r="G12" s="94"/>
      <c r="H12" s="101"/>
      <c r="I12" s="153"/>
      <c r="J12" s="154"/>
      <c r="K12" s="153"/>
      <c r="L12" s="155"/>
      <c r="M12" s="175">
        <v>1600</v>
      </c>
      <c r="N12" s="98"/>
      <c r="O12" s="99"/>
      <c r="P12" s="176">
        <v>355</v>
      </c>
      <c r="Q12" s="191"/>
    </row>
    <row r="13" s="66" customFormat="1" ht="20.1" customHeight="1" spans="1:17">
      <c r="A13" s="96" t="s">
        <v>45</v>
      </c>
      <c r="B13" s="97">
        <v>2000</v>
      </c>
      <c r="C13" s="124">
        <v>630</v>
      </c>
      <c r="D13" s="124"/>
      <c r="E13" s="99">
        <f>C13/B13*100</f>
        <v>31.5</v>
      </c>
      <c r="F13" s="100"/>
      <c r="G13" s="94"/>
      <c r="H13" s="101">
        <v>1</v>
      </c>
      <c r="I13" s="153"/>
      <c r="J13" s="154"/>
      <c r="K13" s="153"/>
      <c r="L13" s="155"/>
      <c r="M13" s="175">
        <v>2000</v>
      </c>
      <c r="N13" s="98">
        <v>387</v>
      </c>
      <c r="O13" s="99">
        <f t="shared" si="0"/>
        <v>19.35</v>
      </c>
      <c r="P13" s="177"/>
      <c r="Q13" s="191"/>
    </row>
    <row r="14" s="66" customFormat="1" ht="20.1" customHeight="1" spans="1:17">
      <c r="A14" s="96" t="s">
        <v>46</v>
      </c>
      <c r="B14" s="97">
        <v>2000</v>
      </c>
      <c r="C14" s="124">
        <v>60</v>
      </c>
      <c r="D14" s="124"/>
      <c r="E14" s="99"/>
      <c r="F14" s="100">
        <v>10</v>
      </c>
      <c r="G14" s="94"/>
      <c r="H14" s="101"/>
      <c r="I14" s="153"/>
      <c r="J14" s="154"/>
      <c r="K14" s="153"/>
      <c r="L14" s="155"/>
      <c r="M14" s="175">
        <v>2400</v>
      </c>
      <c r="N14" s="98"/>
      <c r="O14" s="99"/>
      <c r="P14" s="176">
        <v>95</v>
      </c>
      <c r="Q14" s="191"/>
    </row>
    <row r="15" s="66" customFormat="1" ht="20.1" customHeight="1" spans="1:17">
      <c r="A15" s="96" t="s">
        <v>47</v>
      </c>
      <c r="B15" s="97">
        <v>2200</v>
      </c>
      <c r="C15" s="124"/>
      <c r="D15" s="124"/>
      <c r="E15" s="99"/>
      <c r="F15" s="100"/>
      <c r="G15" s="94"/>
      <c r="H15" s="101">
        <v>2</v>
      </c>
      <c r="I15" s="153">
        <v>1</v>
      </c>
      <c r="J15" s="154">
        <v>1</v>
      </c>
      <c r="K15" s="153"/>
      <c r="L15" s="155"/>
      <c r="M15" s="175">
        <v>2400</v>
      </c>
      <c r="N15" s="98">
        <v>1229</v>
      </c>
      <c r="O15" s="99">
        <f t="shared" si="0"/>
        <v>51.2083333333333</v>
      </c>
      <c r="P15" s="176">
        <v>50</v>
      </c>
      <c r="Q15" s="191">
        <f t="shared" ref="Q15:Q19" si="1">(N15-P15)/P15*100</f>
        <v>2358</v>
      </c>
    </row>
    <row r="16" s="66" customFormat="1" ht="20.1" customHeight="1" spans="1:17">
      <c r="A16" s="96" t="s">
        <v>48</v>
      </c>
      <c r="B16" s="97">
        <v>2200</v>
      </c>
      <c r="C16" s="126">
        <v>322</v>
      </c>
      <c r="D16" s="126"/>
      <c r="E16" s="99">
        <f>C16/B16*100</f>
        <v>14.6363636363636</v>
      </c>
      <c r="F16" s="100">
        <v>453</v>
      </c>
      <c r="G16" s="94">
        <f>(C16-F16)/F16*100</f>
        <v>-28.9183222958057</v>
      </c>
      <c r="H16" s="101"/>
      <c r="I16" s="153"/>
      <c r="J16" s="154"/>
      <c r="K16" s="153"/>
      <c r="L16" s="155"/>
      <c r="M16" s="175">
        <v>2400</v>
      </c>
      <c r="N16" s="98"/>
      <c r="O16" s="99"/>
      <c r="P16" s="178"/>
      <c r="Q16" s="191"/>
    </row>
    <row r="17" s="66" customFormat="1" ht="20.1" customHeight="1" spans="1:17">
      <c r="A17" s="96" t="s">
        <v>49</v>
      </c>
      <c r="B17" s="97">
        <v>2200</v>
      </c>
      <c r="C17" s="124">
        <v>3000</v>
      </c>
      <c r="D17" s="124"/>
      <c r="E17" s="99">
        <f>C17/B17*100</f>
        <v>136.363636363636</v>
      </c>
      <c r="F17" s="100">
        <v>2500</v>
      </c>
      <c r="G17" s="94">
        <f>(C17-F17)/F17*100</f>
        <v>20</v>
      </c>
      <c r="H17" s="101">
        <v>1</v>
      </c>
      <c r="I17" s="153">
        <v>1</v>
      </c>
      <c r="J17" s="154"/>
      <c r="K17" s="153"/>
      <c r="L17" s="155">
        <v>1</v>
      </c>
      <c r="M17" s="175">
        <v>2400</v>
      </c>
      <c r="N17" s="98">
        <v>3000</v>
      </c>
      <c r="O17" s="99">
        <f t="shared" si="0"/>
        <v>125</v>
      </c>
      <c r="P17" s="176"/>
      <c r="Q17" s="191"/>
    </row>
    <row r="18" s="66" customFormat="1" ht="20.1" customHeight="1" spans="1:17">
      <c r="A18" s="96" t="s">
        <v>50</v>
      </c>
      <c r="B18" s="97">
        <v>2000</v>
      </c>
      <c r="C18" s="124">
        <v>40</v>
      </c>
      <c r="D18" s="124"/>
      <c r="E18" s="99">
        <f>C18/B18*100</f>
        <v>2</v>
      </c>
      <c r="F18" s="100">
        <v>800</v>
      </c>
      <c r="G18" s="94">
        <f>(C18-F18)/F18*100</f>
        <v>-95</v>
      </c>
      <c r="H18" s="101"/>
      <c r="I18" s="153"/>
      <c r="J18" s="154"/>
      <c r="K18" s="153"/>
      <c r="L18" s="155"/>
      <c r="M18" s="175">
        <v>1200</v>
      </c>
      <c r="N18" s="98"/>
      <c r="O18" s="99"/>
      <c r="P18" s="176">
        <v>208</v>
      </c>
      <c r="Q18" s="191"/>
    </row>
    <row r="19" s="66" customFormat="1" ht="20.1" customHeight="1" spans="1:17">
      <c r="A19" s="96" t="s">
        <v>51</v>
      </c>
      <c r="B19" s="97">
        <v>2000</v>
      </c>
      <c r="C19" s="126">
        <v>42</v>
      </c>
      <c r="D19" s="126"/>
      <c r="E19" s="99">
        <f>C19/B19*100</f>
        <v>2.1</v>
      </c>
      <c r="F19" s="100"/>
      <c r="G19" s="94"/>
      <c r="H19" s="101">
        <v>1</v>
      </c>
      <c r="I19" s="153"/>
      <c r="J19" s="154"/>
      <c r="K19" s="153"/>
      <c r="L19" s="155"/>
      <c r="M19" s="175">
        <v>1200</v>
      </c>
      <c r="N19" s="98">
        <v>25</v>
      </c>
      <c r="O19" s="179">
        <f t="shared" si="0"/>
        <v>2.08333333333333</v>
      </c>
      <c r="P19" s="176">
        <v>38</v>
      </c>
      <c r="Q19" s="191">
        <f t="shared" si="1"/>
        <v>-34.2105263157895</v>
      </c>
    </row>
    <row r="20" s="66" customFormat="1" ht="20.1" customHeight="1" spans="1:17">
      <c r="A20" s="102" t="s">
        <v>52</v>
      </c>
      <c r="B20" s="103">
        <v>2000</v>
      </c>
      <c r="C20" s="127"/>
      <c r="D20" s="127"/>
      <c r="E20" s="105"/>
      <c r="F20" s="106">
        <v>122</v>
      </c>
      <c r="G20" s="107"/>
      <c r="H20" s="108"/>
      <c r="I20" s="158"/>
      <c r="J20" s="159"/>
      <c r="K20" s="158"/>
      <c r="L20" s="160"/>
      <c r="M20" s="180">
        <v>1600</v>
      </c>
      <c r="N20" s="104"/>
      <c r="O20" s="105"/>
      <c r="P20" s="181"/>
      <c r="Q20" s="189"/>
    </row>
    <row r="21" s="67" customFormat="1" ht="20.1" customHeight="1" spans="1:17">
      <c r="A21" s="128" t="s">
        <v>53</v>
      </c>
      <c r="B21" s="110">
        <f>SUM(B9:B20)</f>
        <v>24800</v>
      </c>
      <c r="C21" s="113">
        <f>SUM(C11:C20)</f>
        <v>4194</v>
      </c>
      <c r="D21" s="113"/>
      <c r="E21" s="129"/>
      <c r="F21" s="113">
        <f>SUM(F9:F20)</f>
        <v>3977</v>
      </c>
      <c r="G21" s="130"/>
      <c r="H21" s="131">
        <f>SUM(H9:H20)</f>
        <v>7</v>
      </c>
      <c r="I21" s="182">
        <f>SUM(I9:I20)</f>
        <v>3</v>
      </c>
      <c r="J21" s="182">
        <f>SUM(J9:J20)</f>
        <v>5</v>
      </c>
      <c r="K21" s="182"/>
      <c r="L21" s="164">
        <v>1</v>
      </c>
      <c r="M21" s="183">
        <f>SUM(M9:M20)</f>
        <v>26000</v>
      </c>
      <c r="N21" s="166">
        <v>5101</v>
      </c>
      <c r="O21" s="112">
        <f>N21/M21*100</f>
        <v>19.6192307692308</v>
      </c>
      <c r="P21" s="184">
        <v>1124</v>
      </c>
      <c r="Q21" s="192">
        <f>(N21-P21)/P21*100</f>
        <v>353.825622775801</v>
      </c>
    </row>
    <row r="22" s="68" customFormat="1" ht="27" customHeight="1" spans="1:17">
      <c r="A22" s="132" t="s">
        <v>54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</row>
    <row r="23" s="68" customFormat="1" ht="15.75" customHeight="1" spans="1:17">
      <c r="A23" s="133" t="s">
        <v>55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</row>
    <row r="24" s="68" customFormat="1" ht="15" customHeight="1" spans="1:17">
      <c r="A24" s="133" t="s">
        <v>56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</row>
  </sheetData>
  <sheetProtection formatCells="0" insertHyperlinks="0" autoFilter="0"/>
  <mergeCells count="9">
    <mergeCell ref="A1:Q1"/>
    <mergeCell ref="B2:G2"/>
    <mergeCell ref="H2:J2"/>
    <mergeCell ref="K2:L2"/>
    <mergeCell ref="M2:Q2"/>
    <mergeCell ref="A22:Q22"/>
    <mergeCell ref="A23:Q23"/>
    <mergeCell ref="A24:Q24"/>
    <mergeCell ref="A2:A3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opLeftCell="A13" workbookViewId="0">
      <selection activeCell="G31" sqref="G31"/>
    </sheetView>
  </sheetViews>
  <sheetFormatPr defaultColWidth="9" defaultRowHeight="13.8"/>
  <cols>
    <col min="1" max="1" width="10.8796296296296" customWidth="1"/>
    <col min="2" max="2" width="7.25" customWidth="1"/>
    <col min="3" max="3" width="8.25" customWidth="1"/>
    <col min="4" max="4" width="9.5" customWidth="1"/>
    <col min="5" max="5" width="7.37962962962963" customWidth="1"/>
    <col min="6" max="6" width="6.5" customWidth="1"/>
    <col min="7" max="7" width="7.12962962962963" customWidth="1"/>
    <col min="8" max="8" width="7.5" customWidth="1"/>
    <col min="9" max="9" width="7.87962962962963" customWidth="1"/>
    <col min="10" max="10" width="7.62962962962963" customWidth="1"/>
    <col min="11" max="11" width="7.12962962962963" customWidth="1"/>
    <col min="12" max="12" width="6.87962962962963" customWidth="1"/>
    <col min="13" max="13" width="8.75" customWidth="1"/>
    <col min="14" max="14" width="7.12962962962963" customWidth="1"/>
    <col min="15" max="15" width="8.37962962962963" customWidth="1"/>
    <col min="16" max="16" width="6.87962962962963" customWidth="1"/>
  </cols>
  <sheetData>
    <row r="1" ht="25.8" spans="1:16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ht="26.25" customHeight="1" spans="1:16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49"/>
      <c r="M2" s="49"/>
      <c r="N2" s="49"/>
      <c r="O2" s="50" t="s">
        <v>58</v>
      </c>
      <c r="P2" s="49"/>
    </row>
    <row r="3" ht="27" customHeight="1" spans="1:16">
      <c r="A3" s="25"/>
      <c r="B3" s="26" t="s">
        <v>59</v>
      </c>
      <c r="C3" s="26"/>
      <c r="D3" s="26"/>
      <c r="E3" s="26"/>
      <c r="F3" s="27"/>
      <c r="G3" s="26" t="s">
        <v>60</v>
      </c>
      <c r="H3" s="26"/>
      <c r="I3" s="26"/>
      <c r="J3" s="26"/>
      <c r="K3" s="27"/>
      <c r="L3" s="51" t="s">
        <v>61</v>
      </c>
      <c r="M3" s="26"/>
      <c r="N3" s="26"/>
      <c r="O3" s="26"/>
      <c r="P3" s="27"/>
    </row>
    <row r="4" ht="27" customHeight="1" spans="1:16">
      <c r="A4" s="28"/>
      <c r="B4" s="29" t="s">
        <v>62</v>
      </c>
      <c r="C4" s="29" t="s">
        <v>63</v>
      </c>
      <c r="D4" s="29" t="s">
        <v>64</v>
      </c>
      <c r="E4" s="29" t="s">
        <v>63</v>
      </c>
      <c r="F4" s="30" t="s">
        <v>65</v>
      </c>
      <c r="G4" s="29" t="s">
        <v>62</v>
      </c>
      <c r="H4" s="29" t="s">
        <v>63</v>
      </c>
      <c r="I4" s="29" t="s">
        <v>64</v>
      </c>
      <c r="J4" s="52" t="s">
        <v>63</v>
      </c>
      <c r="K4" s="30" t="s">
        <v>65</v>
      </c>
      <c r="L4" s="53" t="s">
        <v>62</v>
      </c>
      <c r="M4" s="29" t="s">
        <v>63</v>
      </c>
      <c r="N4" s="29" t="s">
        <v>64</v>
      </c>
      <c r="O4" s="29" t="s">
        <v>63</v>
      </c>
      <c r="P4" s="30" t="s">
        <v>65</v>
      </c>
    </row>
    <row r="5" ht="26.25" customHeight="1" spans="1:16">
      <c r="A5" s="31" t="s">
        <v>36</v>
      </c>
      <c r="B5" s="32">
        <v>182791</v>
      </c>
      <c r="C5" s="33">
        <v>23.91</v>
      </c>
      <c r="D5" s="34">
        <v>908502</v>
      </c>
      <c r="E5" s="33">
        <v>17.67</v>
      </c>
      <c r="F5" s="35">
        <v>100</v>
      </c>
      <c r="G5" s="32">
        <v>117495</v>
      </c>
      <c r="H5" s="33">
        <v>13.46</v>
      </c>
      <c r="I5" s="34">
        <v>569514</v>
      </c>
      <c r="J5" s="33">
        <v>15.89</v>
      </c>
      <c r="K5" s="35">
        <v>100</v>
      </c>
      <c r="L5" s="32">
        <v>65296</v>
      </c>
      <c r="M5" s="54">
        <v>48.54</v>
      </c>
      <c r="N5" s="55">
        <v>338987</v>
      </c>
      <c r="O5" s="54">
        <v>20.79</v>
      </c>
      <c r="P5" s="56">
        <v>100</v>
      </c>
    </row>
    <row r="6" ht="26.25" customHeight="1" spans="1:16">
      <c r="A6" s="36" t="s">
        <v>37</v>
      </c>
      <c r="B6" s="37">
        <v>64782</v>
      </c>
      <c r="C6" s="38">
        <v>8.39</v>
      </c>
      <c r="D6" s="39">
        <v>335516</v>
      </c>
      <c r="E6" s="38">
        <v>6.04</v>
      </c>
      <c r="F6" s="40">
        <v>36.93</v>
      </c>
      <c r="G6" s="37">
        <v>33155</v>
      </c>
      <c r="H6" s="38">
        <v>-13.61</v>
      </c>
      <c r="I6" s="39">
        <v>180594</v>
      </c>
      <c r="J6" s="38">
        <v>-2.22</v>
      </c>
      <c r="K6" s="40">
        <v>31.71</v>
      </c>
      <c r="L6" s="37">
        <v>31627</v>
      </c>
      <c r="M6" s="57">
        <v>47.87</v>
      </c>
      <c r="N6" s="58">
        <v>154922</v>
      </c>
      <c r="O6" s="57">
        <v>17.62</v>
      </c>
      <c r="P6" s="59">
        <v>45.7</v>
      </c>
    </row>
    <row r="7" ht="26.25" customHeight="1" spans="1:16">
      <c r="A7" s="36" t="s">
        <v>66</v>
      </c>
      <c r="B7" s="37">
        <v>56672</v>
      </c>
      <c r="C7" s="38">
        <v>43.61</v>
      </c>
      <c r="D7" s="39">
        <v>288382</v>
      </c>
      <c r="E7" s="38">
        <v>48.99</v>
      </c>
      <c r="F7" s="40">
        <v>31.74</v>
      </c>
      <c r="G7" s="37">
        <v>34178</v>
      </c>
      <c r="H7" s="38">
        <v>34.6</v>
      </c>
      <c r="I7" s="39">
        <v>158389</v>
      </c>
      <c r="J7" s="38">
        <v>48.98</v>
      </c>
      <c r="K7" s="40">
        <v>27.81</v>
      </c>
      <c r="L7" s="37">
        <v>22495</v>
      </c>
      <c r="M7" s="57">
        <v>59.86</v>
      </c>
      <c r="N7" s="58">
        <v>129992</v>
      </c>
      <c r="O7" s="57">
        <v>48.99</v>
      </c>
      <c r="P7" s="59">
        <v>38.35</v>
      </c>
    </row>
    <row r="8" ht="26.25" customHeight="1" spans="1:16">
      <c r="A8" s="36" t="s">
        <v>39</v>
      </c>
      <c r="B8" s="41"/>
      <c r="C8" s="42"/>
      <c r="D8" s="42"/>
      <c r="E8" s="42"/>
      <c r="F8" s="43"/>
      <c r="G8" s="41"/>
      <c r="H8" s="42"/>
      <c r="I8" s="42"/>
      <c r="J8" s="42"/>
      <c r="K8" s="43"/>
      <c r="L8" s="60"/>
      <c r="M8" s="61"/>
      <c r="N8" s="61"/>
      <c r="O8" s="61"/>
      <c r="P8" s="62"/>
    </row>
    <row r="9" ht="26.25" customHeight="1" spans="1:16">
      <c r="A9" s="36" t="s">
        <v>41</v>
      </c>
      <c r="B9" s="37">
        <v>8251</v>
      </c>
      <c r="C9" s="38">
        <v>5.67</v>
      </c>
      <c r="D9" s="39">
        <v>33209</v>
      </c>
      <c r="E9" s="38">
        <v>-1.42</v>
      </c>
      <c r="F9" s="40">
        <v>3.66</v>
      </c>
      <c r="G9" s="37">
        <v>6942</v>
      </c>
      <c r="H9" s="38">
        <v>8.86</v>
      </c>
      <c r="I9" s="39">
        <v>27868</v>
      </c>
      <c r="J9" s="38">
        <v>4.14</v>
      </c>
      <c r="K9" s="40">
        <v>4.89</v>
      </c>
      <c r="L9" s="37">
        <v>1309</v>
      </c>
      <c r="M9" s="57">
        <v>-8.56</v>
      </c>
      <c r="N9" s="58">
        <v>5342</v>
      </c>
      <c r="O9" s="57">
        <v>-22.91</v>
      </c>
      <c r="P9" s="59">
        <v>1.58</v>
      </c>
    </row>
    <row r="10" ht="26.25" customHeight="1" spans="1:16">
      <c r="A10" s="36" t="s">
        <v>67</v>
      </c>
      <c r="B10" s="37">
        <v>1057</v>
      </c>
      <c r="C10" s="38">
        <v>12.85</v>
      </c>
      <c r="D10" s="39">
        <v>6122</v>
      </c>
      <c r="E10" s="38">
        <v>-17.79</v>
      </c>
      <c r="F10" s="40">
        <v>0.67</v>
      </c>
      <c r="G10" s="37">
        <v>1001</v>
      </c>
      <c r="H10" s="38">
        <v>17.93</v>
      </c>
      <c r="I10" s="39">
        <v>5692</v>
      </c>
      <c r="J10" s="38">
        <v>-15.43</v>
      </c>
      <c r="K10" s="40">
        <v>1</v>
      </c>
      <c r="L10" s="37">
        <v>56</v>
      </c>
      <c r="M10" s="57">
        <v>-36.29</v>
      </c>
      <c r="N10" s="58">
        <v>429</v>
      </c>
      <c r="O10" s="57">
        <v>-40.02</v>
      </c>
      <c r="P10" s="59">
        <v>0.13</v>
      </c>
    </row>
    <row r="11" ht="26.25" customHeight="1" spans="1:16">
      <c r="A11" s="36" t="s">
        <v>43</v>
      </c>
      <c r="B11" s="37">
        <v>3425</v>
      </c>
      <c r="C11" s="38">
        <v>30.83</v>
      </c>
      <c r="D11" s="39">
        <v>17100</v>
      </c>
      <c r="E11" s="38">
        <v>35.9</v>
      </c>
      <c r="F11" s="40">
        <v>1.88</v>
      </c>
      <c r="G11" s="37">
        <v>3306</v>
      </c>
      <c r="H11" s="38">
        <v>31.41</v>
      </c>
      <c r="I11" s="39">
        <v>16081</v>
      </c>
      <c r="J11" s="38">
        <v>43.6</v>
      </c>
      <c r="K11" s="40">
        <v>2.82</v>
      </c>
      <c r="L11" s="37">
        <v>119</v>
      </c>
      <c r="M11" s="57">
        <v>16.39</v>
      </c>
      <c r="N11" s="58">
        <v>1019</v>
      </c>
      <c r="O11" s="57">
        <v>-26.42</v>
      </c>
      <c r="P11" s="59">
        <v>0.3</v>
      </c>
    </row>
    <row r="12" ht="26.25" customHeight="1" spans="1:16">
      <c r="A12" s="36" t="s">
        <v>44</v>
      </c>
      <c r="B12" s="37">
        <v>1909</v>
      </c>
      <c r="C12" s="38">
        <v>11.17</v>
      </c>
      <c r="D12" s="39">
        <v>8132</v>
      </c>
      <c r="E12" s="38">
        <v>10.84</v>
      </c>
      <c r="F12" s="40">
        <v>0.9</v>
      </c>
      <c r="G12" s="37">
        <v>1371</v>
      </c>
      <c r="H12" s="38">
        <v>4.1</v>
      </c>
      <c r="I12" s="39">
        <v>5634</v>
      </c>
      <c r="J12" s="38">
        <v>9.58</v>
      </c>
      <c r="K12" s="40">
        <v>0.99</v>
      </c>
      <c r="L12" s="37">
        <v>538</v>
      </c>
      <c r="M12" s="57">
        <v>34.44</v>
      </c>
      <c r="N12" s="58">
        <v>2498</v>
      </c>
      <c r="O12" s="57">
        <v>13.77</v>
      </c>
      <c r="P12" s="59">
        <v>0.74</v>
      </c>
    </row>
    <row r="13" ht="26.25" customHeight="1" spans="1:16">
      <c r="A13" s="36" t="s">
        <v>45</v>
      </c>
      <c r="B13" s="37">
        <v>1976</v>
      </c>
      <c r="C13" s="38">
        <v>13.7</v>
      </c>
      <c r="D13" s="39">
        <v>9596</v>
      </c>
      <c r="E13" s="38">
        <v>16.84</v>
      </c>
      <c r="F13" s="40">
        <v>1.06</v>
      </c>
      <c r="G13" s="37">
        <v>1740</v>
      </c>
      <c r="H13" s="38">
        <v>14.36</v>
      </c>
      <c r="I13" s="39">
        <v>8107</v>
      </c>
      <c r="J13" s="38">
        <v>13.18</v>
      </c>
      <c r="K13" s="40">
        <v>1.42</v>
      </c>
      <c r="L13" s="37">
        <v>236</v>
      </c>
      <c r="M13" s="57">
        <v>9.12</v>
      </c>
      <c r="N13" s="58">
        <v>1490</v>
      </c>
      <c r="O13" s="57">
        <v>41.79</v>
      </c>
      <c r="P13" s="59">
        <v>0.44</v>
      </c>
    </row>
    <row r="14" ht="26.25" customHeight="1" spans="1:16">
      <c r="A14" s="36" t="s">
        <v>46</v>
      </c>
      <c r="B14" s="37">
        <v>4261</v>
      </c>
      <c r="C14" s="38">
        <v>28.01</v>
      </c>
      <c r="D14" s="39">
        <v>20495</v>
      </c>
      <c r="E14" s="38">
        <v>22.74</v>
      </c>
      <c r="F14" s="40">
        <v>2.26</v>
      </c>
      <c r="G14" s="37">
        <v>3461</v>
      </c>
      <c r="H14" s="38">
        <v>36.08</v>
      </c>
      <c r="I14" s="39">
        <v>15983</v>
      </c>
      <c r="J14" s="38">
        <v>26</v>
      </c>
      <c r="K14" s="40">
        <v>2.81</v>
      </c>
      <c r="L14" s="37">
        <v>800</v>
      </c>
      <c r="M14" s="57">
        <v>1.87</v>
      </c>
      <c r="N14" s="58">
        <v>4512</v>
      </c>
      <c r="O14" s="57">
        <v>12.45</v>
      </c>
      <c r="P14" s="59">
        <v>1.33</v>
      </c>
    </row>
    <row r="15" ht="26.25" customHeight="1" spans="1:16">
      <c r="A15" s="36" t="s">
        <v>47</v>
      </c>
      <c r="B15" s="37">
        <v>6390</v>
      </c>
      <c r="C15" s="38">
        <v>0.99</v>
      </c>
      <c r="D15" s="39">
        <v>31973</v>
      </c>
      <c r="E15" s="38">
        <v>0.41</v>
      </c>
      <c r="F15" s="40">
        <v>3.52</v>
      </c>
      <c r="G15" s="37">
        <v>5934</v>
      </c>
      <c r="H15" s="38">
        <v>1</v>
      </c>
      <c r="I15" s="39">
        <v>29052</v>
      </c>
      <c r="J15" s="38">
        <v>4.81</v>
      </c>
      <c r="K15" s="40">
        <v>5.1</v>
      </c>
      <c r="L15" s="37">
        <v>456</v>
      </c>
      <c r="M15" s="57">
        <v>0.84</v>
      </c>
      <c r="N15" s="58">
        <v>2921</v>
      </c>
      <c r="O15" s="57">
        <v>-29.19</v>
      </c>
      <c r="P15" s="59">
        <v>0.86</v>
      </c>
    </row>
    <row r="16" ht="26.25" customHeight="1" spans="1:16">
      <c r="A16" s="36" t="s">
        <v>48</v>
      </c>
      <c r="B16" s="37">
        <v>16618</v>
      </c>
      <c r="C16" s="38">
        <v>37.29</v>
      </c>
      <c r="D16" s="39">
        <v>84144</v>
      </c>
      <c r="E16" s="38">
        <v>-6.17</v>
      </c>
      <c r="F16" s="40">
        <v>9.26</v>
      </c>
      <c r="G16" s="37">
        <v>11800</v>
      </c>
      <c r="H16" s="38">
        <v>27.1</v>
      </c>
      <c r="I16" s="39">
        <v>59329</v>
      </c>
      <c r="J16" s="38">
        <v>0.7</v>
      </c>
      <c r="K16" s="40">
        <v>10.42</v>
      </c>
      <c r="L16" s="37">
        <v>4817</v>
      </c>
      <c r="M16" s="57">
        <v>70.8</v>
      </c>
      <c r="N16" s="58">
        <v>24815</v>
      </c>
      <c r="O16" s="57">
        <v>-19.33</v>
      </c>
      <c r="P16" s="59">
        <v>7.32</v>
      </c>
    </row>
    <row r="17" ht="26.25" customHeight="1" spans="1:16">
      <c r="A17" s="36" t="s">
        <v>49</v>
      </c>
      <c r="B17" s="37">
        <v>4114</v>
      </c>
      <c r="C17" s="38">
        <v>35.2</v>
      </c>
      <c r="D17" s="39">
        <v>14767</v>
      </c>
      <c r="E17" s="38">
        <v>-7.52</v>
      </c>
      <c r="F17" s="40">
        <v>1.63</v>
      </c>
      <c r="G17" s="37">
        <v>2560</v>
      </c>
      <c r="H17" s="38">
        <v>93.33</v>
      </c>
      <c r="I17" s="39">
        <v>9576</v>
      </c>
      <c r="J17" s="38">
        <v>5.9</v>
      </c>
      <c r="K17" s="40">
        <v>1.68</v>
      </c>
      <c r="L17" s="37">
        <v>1555</v>
      </c>
      <c r="M17" s="57">
        <v>-9.56</v>
      </c>
      <c r="N17" s="58">
        <v>5191</v>
      </c>
      <c r="O17" s="57">
        <v>-25.05</v>
      </c>
      <c r="P17" s="59">
        <v>1.53</v>
      </c>
    </row>
    <row r="18" ht="26.25" customHeight="1" spans="1:16">
      <c r="A18" s="36" t="s">
        <v>50</v>
      </c>
      <c r="B18" s="37">
        <v>3228</v>
      </c>
      <c r="C18" s="38">
        <v>24.21</v>
      </c>
      <c r="D18" s="39">
        <v>14783</v>
      </c>
      <c r="E18" s="38">
        <v>22.76</v>
      </c>
      <c r="F18" s="40">
        <v>1.63</v>
      </c>
      <c r="G18" s="37">
        <v>2676</v>
      </c>
      <c r="H18" s="38">
        <v>14.88</v>
      </c>
      <c r="I18" s="39">
        <v>11771</v>
      </c>
      <c r="J18" s="38">
        <v>12.54</v>
      </c>
      <c r="K18" s="40">
        <v>2.07</v>
      </c>
      <c r="L18" s="37">
        <v>553</v>
      </c>
      <c r="M18" s="57">
        <v>104.78</v>
      </c>
      <c r="N18" s="58">
        <v>3013</v>
      </c>
      <c r="O18" s="57">
        <v>90.26</v>
      </c>
      <c r="P18" s="59">
        <v>0.89</v>
      </c>
    </row>
    <row r="19" ht="26.25" customHeight="1" spans="1:16">
      <c r="A19" s="36" t="s">
        <v>51</v>
      </c>
      <c r="B19" s="37">
        <v>5617</v>
      </c>
      <c r="C19" s="38">
        <v>116.58</v>
      </c>
      <c r="D19" s="39">
        <v>24093</v>
      </c>
      <c r="E19" s="38">
        <v>88.91</v>
      </c>
      <c r="F19" s="40">
        <v>2.65</v>
      </c>
      <c r="G19" s="37">
        <v>5039</v>
      </c>
      <c r="H19" s="38">
        <v>107.43</v>
      </c>
      <c r="I19" s="39">
        <v>22266</v>
      </c>
      <c r="J19" s="38">
        <v>95.82</v>
      </c>
      <c r="K19" s="40">
        <v>3.91</v>
      </c>
      <c r="L19" s="37">
        <v>578</v>
      </c>
      <c r="M19" s="57">
        <v>251.8</v>
      </c>
      <c r="N19" s="58">
        <v>1826</v>
      </c>
      <c r="O19" s="57">
        <v>32.12</v>
      </c>
      <c r="P19" s="59">
        <v>0.54</v>
      </c>
    </row>
    <row r="20" ht="26.25" customHeight="1" spans="1:16">
      <c r="A20" s="44" t="s">
        <v>68</v>
      </c>
      <c r="B20" s="45">
        <v>4490</v>
      </c>
      <c r="C20" s="46">
        <v>29.11</v>
      </c>
      <c r="D20" s="47">
        <v>20189</v>
      </c>
      <c r="E20" s="46">
        <v>45.9</v>
      </c>
      <c r="F20" s="48">
        <v>2.22</v>
      </c>
      <c r="G20" s="45">
        <v>4332</v>
      </c>
      <c r="H20" s="46">
        <v>26.48</v>
      </c>
      <c r="I20" s="47">
        <v>19172</v>
      </c>
      <c r="J20" s="46">
        <v>44.85</v>
      </c>
      <c r="K20" s="48">
        <v>3.37</v>
      </c>
      <c r="L20" s="45">
        <v>158</v>
      </c>
      <c r="M20" s="63">
        <v>201.91</v>
      </c>
      <c r="N20" s="64">
        <v>1017</v>
      </c>
      <c r="O20" s="63">
        <v>68.81</v>
      </c>
      <c r="P20" s="65">
        <v>0.3</v>
      </c>
    </row>
  </sheetData>
  <sheetProtection formatCells="0" insertHyperlinks="0" autoFilter="0"/>
  <mergeCells count="5">
    <mergeCell ref="A1:P1"/>
    <mergeCell ref="B3:F3"/>
    <mergeCell ref="G3:K3"/>
    <mergeCell ref="L3:P3"/>
    <mergeCell ref="A3:A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zoomScale="85" zoomScaleNormal="85" workbookViewId="0">
      <selection activeCell="F10" sqref="F10"/>
    </sheetView>
  </sheetViews>
  <sheetFormatPr defaultColWidth="9" defaultRowHeight="13.8"/>
  <cols>
    <col min="1" max="1" width="8.25" customWidth="1"/>
    <col min="2" max="2" width="14" customWidth="1"/>
    <col min="3" max="11" width="10.75" customWidth="1"/>
  </cols>
  <sheetData>
    <row r="1" ht="27" customHeight="1" spans="1:11">
      <c r="A1" s="1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customHeight="1" spans="1:11">
      <c r="A2" s="3"/>
      <c r="B2" s="4"/>
      <c r="C2" s="4"/>
      <c r="D2" s="5"/>
      <c r="E2" s="5"/>
      <c r="F2" s="6"/>
      <c r="G2" s="6"/>
      <c r="H2" s="7"/>
      <c r="I2" s="6"/>
      <c r="J2" s="20" t="s">
        <v>58</v>
      </c>
      <c r="K2" s="20"/>
    </row>
    <row r="3" ht="33.75" customHeight="1" spans="1:11">
      <c r="A3" s="8" t="s">
        <v>70</v>
      </c>
      <c r="B3" s="9" t="s">
        <v>71</v>
      </c>
      <c r="C3" s="9" t="s">
        <v>72</v>
      </c>
      <c r="D3" s="9"/>
      <c r="E3" s="9"/>
      <c r="F3" s="9" t="s">
        <v>73</v>
      </c>
      <c r="G3" s="9"/>
      <c r="H3" s="9"/>
      <c r="I3" s="9" t="s">
        <v>74</v>
      </c>
      <c r="J3" s="9"/>
      <c r="K3" s="9"/>
    </row>
    <row r="4" ht="33.75" customHeight="1" spans="1:11">
      <c r="A4" s="8"/>
      <c r="B4" s="9"/>
      <c r="C4" s="10" t="s">
        <v>62</v>
      </c>
      <c r="D4" s="8" t="s">
        <v>64</v>
      </c>
      <c r="E4" s="11" t="s">
        <v>63</v>
      </c>
      <c r="F4" s="10" t="s">
        <v>62</v>
      </c>
      <c r="G4" s="8" t="s">
        <v>64</v>
      </c>
      <c r="H4" s="11" t="s">
        <v>63</v>
      </c>
      <c r="I4" s="10" t="s">
        <v>62</v>
      </c>
      <c r="J4" s="8" t="s">
        <v>64</v>
      </c>
      <c r="K4" s="11" t="s">
        <v>63</v>
      </c>
    </row>
    <row r="5" ht="33.75" customHeight="1" spans="1:11">
      <c r="A5" s="12"/>
      <c r="B5" s="12" t="s">
        <v>75</v>
      </c>
      <c r="C5" s="13">
        <v>816743</v>
      </c>
      <c r="D5" s="13">
        <v>4006304</v>
      </c>
      <c r="E5" s="14">
        <v>17.4</v>
      </c>
      <c r="F5" s="13">
        <v>505513</v>
      </c>
      <c r="G5" s="13">
        <v>2418669</v>
      </c>
      <c r="H5" s="14">
        <v>21.1</v>
      </c>
      <c r="I5" s="13">
        <v>311230</v>
      </c>
      <c r="J5" s="13">
        <v>1587636</v>
      </c>
      <c r="K5" s="14">
        <v>12.3</v>
      </c>
    </row>
    <row r="6" ht="33.75" customHeight="1" spans="1:11">
      <c r="A6" s="15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ht="33.75" customHeight="1" spans="1:11">
      <c r="A7" s="12">
        <v>1</v>
      </c>
      <c r="B7" s="12" t="s">
        <v>77</v>
      </c>
      <c r="C7" s="16">
        <v>182791</v>
      </c>
      <c r="D7" s="16">
        <v>908502</v>
      </c>
      <c r="E7" s="17">
        <v>17.7</v>
      </c>
      <c r="F7" s="16">
        <v>117495</v>
      </c>
      <c r="G7" s="16">
        <v>569514</v>
      </c>
      <c r="H7" s="17">
        <v>15.9</v>
      </c>
      <c r="I7" s="16">
        <v>65296</v>
      </c>
      <c r="J7" s="16">
        <v>338987</v>
      </c>
      <c r="K7" s="17">
        <v>20.8</v>
      </c>
    </row>
    <row r="8" ht="33.75" customHeight="1" spans="1:11">
      <c r="A8" s="12">
        <v>2</v>
      </c>
      <c r="B8" s="12" t="s">
        <v>78</v>
      </c>
      <c r="C8" s="13">
        <v>55696</v>
      </c>
      <c r="D8" s="13">
        <v>234976</v>
      </c>
      <c r="E8" s="14">
        <v>51.7</v>
      </c>
      <c r="F8" s="13">
        <v>35354</v>
      </c>
      <c r="G8" s="13">
        <v>161364</v>
      </c>
      <c r="H8" s="14">
        <v>37</v>
      </c>
      <c r="I8" s="13">
        <v>20343</v>
      </c>
      <c r="J8" s="13">
        <v>73612</v>
      </c>
      <c r="K8" s="14">
        <v>98.4</v>
      </c>
    </row>
    <row r="9" ht="33.75" customHeight="1" spans="1:11">
      <c r="A9" s="12">
        <v>3</v>
      </c>
      <c r="B9" s="12" t="s">
        <v>79</v>
      </c>
      <c r="C9" s="13">
        <v>23022</v>
      </c>
      <c r="D9" s="13">
        <v>110564</v>
      </c>
      <c r="E9" s="18">
        <v>28.2</v>
      </c>
      <c r="F9" s="13">
        <v>19446</v>
      </c>
      <c r="G9" s="13">
        <v>96819</v>
      </c>
      <c r="H9" s="18">
        <v>23.7</v>
      </c>
      <c r="I9" s="13">
        <v>3576</v>
      </c>
      <c r="J9" s="13">
        <v>13745</v>
      </c>
      <c r="K9" s="14">
        <v>73.1</v>
      </c>
    </row>
    <row r="10" ht="33.75" customHeight="1" spans="1:11">
      <c r="A10" s="12">
        <v>4</v>
      </c>
      <c r="B10" s="12" t="s">
        <v>80</v>
      </c>
      <c r="C10" s="13">
        <v>53918</v>
      </c>
      <c r="D10" s="13">
        <v>248670</v>
      </c>
      <c r="E10" s="18">
        <v>34</v>
      </c>
      <c r="F10" s="13">
        <v>40624</v>
      </c>
      <c r="G10" s="13">
        <v>195666</v>
      </c>
      <c r="H10" s="18">
        <v>38.2</v>
      </c>
      <c r="I10" s="13">
        <v>13295</v>
      </c>
      <c r="J10" s="13">
        <v>53004</v>
      </c>
      <c r="K10" s="14">
        <v>20.8</v>
      </c>
    </row>
    <row r="11" ht="33.75" customHeight="1" spans="1:11">
      <c r="A11" s="12">
        <v>5</v>
      </c>
      <c r="B11" s="12" t="s">
        <v>81</v>
      </c>
      <c r="C11" s="13">
        <v>36569</v>
      </c>
      <c r="D11" s="13">
        <v>169211</v>
      </c>
      <c r="E11" s="18">
        <v>40.6</v>
      </c>
      <c r="F11" s="13">
        <v>33514</v>
      </c>
      <c r="G11" s="13">
        <v>150049</v>
      </c>
      <c r="H11" s="18">
        <v>39.5</v>
      </c>
      <c r="I11" s="13">
        <v>3056</v>
      </c>
      <c r="J11" s="13">
        <v>19162</v>
      </c>
      <c r="K11" s="14">
        <v>50.2</v>
      </c>
    </row>
    <row r="12" ht="33.75" customHeight="1" spans="1:11">
      <c r="A12" s="12">
        <v>6</v>
      </c>
      <c r="B12" s="12" t="s">
        <v>82</v>
      </c>
      <c r="C12" s="13">
        <v>27170</v>
      </c>
      <c r="D12" s="13">
        <v>128414</v>
      </c>
      <c r="E12" s="18">
        <v>49.8</v>
      </c>
      <c r="F12" s="13">
        <v>20337</v>
      </c>
      <c r="G12" s="13">
        <v>92013</v>
      </c>
      <c r="H12" s="18">
        <v>48.2</v>
      </c>
      <c r="I12" s="13">
        <v>6833</v>
      </c>
      <c r="J12" s="13">
        <v>36401</v>
      </c>
      <c r="K12" s="14">
        <v>54.1</v>
      </c>
    </row>
    <row r="13" ht="33.75" customHeight="1" spans="1:11">
      <c r="A13" s="12">
        <v>7</v>
      </c>
      <c r="B13" s="12" t="s">
        <v>83</v>
      </c>
      <c r="C13" s="13">
        <v>431052</v>
      </c>
      <c r="D13" s="13">
        <v>2174234</v>
      </c>
      <c r="E13" s="14">
        <v>9.6</v>
      </c>
      <c r="F13" s="13">
        <v>233122</v>
      </c>
      <c r="G13" s="13">
        <v>1128022</v>
      </c>
      <c r="H13" s="14">
        <v>15.2</v>
      </c>
      <c r="I13" s="13">
        <v>197931</v>
      </c>
      <c r="J13" s="13">
        <v>1046212</v>
      </c>
      <c r="K13" s="14">
        <v>4.2</v>
      </c>
    </row>
    <row r="14" ht="33.75" customHeight="1" spans="1:11">
      <c r="A14" s="12">
        <v>8</v>
      </c>
      <c r="B14" s="19" t="s">
        <v>84</v>
      </c>
      <c r="C14" s="13">
        <v>6323</v>
      </c>
      <c r="D14" s="13">
        <v>31270</v>
      </c>
      <c r="E14" s="18">
        <v>40.4</v>
      </c>
      <c r="F14" s="13">
        <v>5429</v>
      </c>
      <c r="G14" s="13">
        <v>24770</v>
      </c>
      <c r="H14" s="18">
        <v>32.5</v>
      </c>
      <c r="I14" s="13">
        <v>894</v>
      </c>
      <c r="J14" s="13">
        <v>6499</v>
      </c>
      <c r="K14" s="14">
        <v>82.1</v>
      </c>
    </row>
  </sheetData>
  <sheetProtection formatCells="0" insertHyperlinks="0" autoFilter="0"/>
  <mergeCells count="9">
    <mergeCell ref="A1:K1"/>
    <mergeCell ref="D2:E2"/>
    <mergeCell ref="J2:K2"/>
    <mergeCell ref="C3:E3"/>
    <mergeCell ref="F3:H3"/>
    <mergeCell ref="I3:K3"/>
    <mergeCell ref="A6:K6"/>
    <mergeCell ref="A3:A4"/>
    <mergeCell ref="B3:B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1 " / > < p i x e l a t o r L i s t   s h e e t S t i d = " 2 " / > < p i x e l a t o r L i s t   s h e e t S t i d = " 6 " / > < p i x e l a t o r L i s t   s h e e t S t i d = " 7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5 "   m a s t e r = " " / > < r a n g e L i s t   s h e e t S t i d = " 1 "   m a s t e r = " " / > < r a n g e L i s t   s h e e t S t i d = " 2 "   m a s t e r = " " / > < r a n g e L i s t   s h e e t S t i d = " 6 "   m a s t e r = " " / > < / a l l o w E d i t U s e r > 
</file>

<file path=customXml/item6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5 "   i n t e r l i n e O n O f f = " 0 "   i n t e r l i n e C o l o r = " 0 " /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6 "   i n t e r l i n e O n O f f = " 0 "   i n t e r l i n e C o l o r = " 0 " / > < i n t e r l i n e I t e m   s h e e t S t i d = " 7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5月汇总</vt:lpstr>
      <vt:lpstr>5月外资</vt:lpstr>
      <vt:lpstr>5月外贸</vt:lpstr>
      <vt:lpstr>5月份分县市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一定有办法</cp:lastModifiedBy>
  <dcterms:created xsi:type="dcterms:W3CDTF">2018-04-23T13:48:00Z</dcterms:created>
  <cp:lastPrinted>2021-01-29T01:42:00Z</cp:lastPrinted>
  <dcterms:modified xsi:type="dcterms:W3CDTF">2021-06-22T01:26:05Z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62049CD0F5814601A33B3FD138FFB0F5</vt:lpwstr>
  </property>
</Properties>
</file>