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2"/>
  </bookViews>
  <sheets>
    <sheet name="10月汇总" sheetId="5" r:id="rId1"/>
    <sheet name="10月外资" sheetId="1" r:id="rId2"/>
    <sheet name="10月外贸" sheetId="2" r:id="rId3"/>
    <sheet name="10月份分县市" sheetId="6" r:id="rId4"/>
  </sheets>
  <calcPr calcId="144525"/>
</workbook>
</file>

<file path=xl/sharedStrings.xml><?xml version="1.0" encoding="utf-8"?>
<sst xmlns="http://schemas.openxmlformats.org/spreadsheetml/2006/main" count="132" uniqueCount="87">
  <si>
    <r>
      <rPr>
        <sz val="18"/>
        <rFont val="Times New Roman"/>
        <charset val="134"/>
      </rPr>
      <t>2020</t>
    </r>
    <r>
      <rPr>
        <sz val="18"/>
        <rFont val="华文中宋"/>
        <charset val="134"/>
      </rPr>
      <t>年</t>
    </r>
    <r>
      <rPr>
        <sz val="18"/>
        <rFont val="Times New Roman"/>
        <charset val="134"/>
      </rPr>
      <t>10</t>
    </r>
    <r>
      <rPr>
        <sz val="18"/>
        <rFont val="华文中宋"/>
        <charset val="134"/>
      </rPr>
      <t>月江阴市开放型经济主要指标完成情况</t>
    </r>
  </si>
  <si>
    <t>指标名称</t>
  </si>
  <si>
    <r>
      <rPr>
        <sz val="10"/>
        <rFont val="宋体"/>
        <charset val="134"/>
      </rPr>
      <t>计</t>
    </r>
    <r>
      <rPr>
        <sz val="10"/>
        <rFont val="Times New Roman"/>
        <charset val="134"/>
      </rPr>
      <t xml:space="preserve">   </t>
    </r>
    <r>
      <rPr>
        <sz val="10"/>
        <rFont val="宋体"/>
        <charset val="134"/>
      </rPr>
      <t>量</t>
    </r>
    <r>
      <rPr>
        <sz val="10"/>
        <rFont val="Times New Roman"/>
        <charset val="134"/>
      </rPr>
      <t xml:space="preserve">        </t>
    </r>
    <r>
      <rPr>
        <sz val="10"/>
        <rFont val="宋体"/>
        <charset val="134"/>
      </rPr>
      <t>单</t>
    </r>
    <r>
      <rPr>
        <sz val="10"/>
        <rFont val="Times New Roman"/>
        <charset val="134"/>
      </rPr>
      <t xml:space="preserve">   </t>
    </r>
    <r>
      <rPr>
        <sz val="10"/>
        <rFont val="宋体"/>
        <charset val="134"/>
      </rPr>
      <t>位</t>
    </r>
  </si>
  <si>
    <r>
      <rPr>
        <sz val="10"/>
        <rFont val="宋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 xml:space="preserve"> 
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划</t>
    </r>
  </si>
  <si>
    <r>
      <rPr>
        <sz val="10"/>
        <rFont val="宋体"/>
        <charset val="134"/>
      </rPr>
      <t>本</t>
    </r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 xml:space="preserve">      </t>
    </r>
    <r>
      <rPr>
        <sz val="10"/>
        <rFont val="宋体"/>
        <charset val="134"/>
      </rPr>
      <t>实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绩</t>
    </r>
  </si>
  <si>
    <r>
      <rPr>
        <sz val="10"/>
        <rFont val="宋体"/>
        <charset val="134"/>
      </rPr>
      <t>本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累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计</t>
    </r>
  </si>
  <si>
    <r>
      <rPr>
        <sz val="10"/>
        <rFont val="宋体"/>
        <charset val="134"/>
      </rPr>
      <t>上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累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计</t>
    </r>
  </si>
  <si>
    <r>
      <rPr>
        <sz val="10"/>
        <rFont val="宋体"/>
        <charset val="134"/>
      </rPr>
      <t>同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比</t>
    </r>
    <r>
      <rPr>
        <sz val="10"/>
        <rFont val="Times New Roman"/>
        <charset val="134"/>
      </rPr>
      <t xml:space="preserve">        ±   %</t>
    </r>
  </si>
  <si>
    <r>
      <rPr>
        <sz val="10"/>
        <rFont val="宋体"/>
        <charset val="134"/>
      </rPr>
      <t>为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划</t>
    </r>
    <r>
      <rPr>
        <sz val="10"/>
        <rFont val="Times New Roman"/>
        <charset val="134"/>
      </rPr>
      <t xml:space="preserve"> %</t>
    </r>
  </si>
  <si>
    <t>进出口总额</t>
  </si>
  <si>
    <t>万美元</t>
  </si>
  <si>
    <r>
      <rPr>
        <sz val="10"/>
        <rFont val="Times New Roman"/>
        <charset val="134"/>
      </rPr>
      <t xml:space="preserve">      </t>
    </r>
    <r>
      <rPr>
        <sz val="10"/>
        <rFont val="宋体"/>
        <charset val="134"/>
      </rPr>
      <t>其中：自营出口额</t>
    </r>
  </si>
  <si>
    <r>
      <rPr>
        <sz val="10"/>
        <rFont val="Times New Roman"/>
        <charset val="134"/>
      </rPr>
      <t xml:space="preserve">                   </t>
    </r>
    <r>
      <rPr>
        <sz val="10"/>
        <rFont val="宋体"/>
        <charset val="134"/>
      </rPr>
      <t>进口额</t>
    </r>
  </si>
  <si>
    <t>新批外资项目</t>
  </si>
  <si>
    <t>个</t>
  </si>
  <si>
    <r>
      <rPr>
        <sz val="10"/>
        <rFont val="Times New Roman"/>
        <charset val="134"/>
      </rPr>
      <t xml:space="preserve">      </t>
    </r>
    <r>
      <rPr>
        <sz val="10"/>
        <rFont val="宋体"/>
        <charset val="134"/>
      </rPr>
      <t>其中：超千万美元项目</t>
    </r>
  </si>
  <si>
    <t>工商登记协议注册外资</t>
  </si>
  <si>
    <t>到位注册外资</t>
  </si>
  <si>
    <t>新批境外投资项目</t>
  </si>
  <si>
    <r>
      <rPr>
        <sz val="18"/>
        <rFont val="Times New Roman"/>
        <charset val="134"/>
      </rPr>
      <t>2020</t>
    </r>
    <r>
      <rPr>
        <sz val="18"/>
        <rFont val="华文中宋"/>
        <charset val="134"/>
      </rPr>
      <t>年</t>
    </r>
    <r>
      <rPr>
        <sz val="18"/>
        <rFont val="Times New Roman"/>
        <charset val="134"/>
      </rPr>
      <t>10</t>
    </r>
    <r>
      <rPr>
        <sz val="18"/>
        <rFont val="华文中宋"/>
        <charset val="134"/>
      </rPr>
      <t>月全市利用外资报表</t>
    </r>
  </si>
  <si>
    <t>开发区、各镇</t>
  </si>
  <si>
    <t>到位注册外资(万美元）</t>
  </si>
  <si>
    <t>新设项目（个）</t>
  </si>
  <si>
    <r>
      <rPr>
        <b/>
        <sz val="9"/>
        <rFont val="宋体"/>
        <charset val="134"/>
      </rPr>
      <t>协议外资超</t>
    </r>
    <r>
      <rPr>
        <b/>
        <sz val="9"/>
        <rFont val="Times New Roman"/>
        <charset val="134"/>
      </rPr>
      <t>3000</t>
    </r>
    <r>
      <rPr>
        <b/>
        <sz val="9"/>
        <rFont val="宋体"/>
        <charset val="134"/>
      </rPr>
      <t>万美元重大项目（个）</t>
    </r>
  </si>
  <si>
    <t>协议注册外资（万美元）</t>
  </si>
  <si>
    <t>工商登记协议注册外资（万美元）</t>
  </si>
  <si>
    <t>累计  完成</t>
  </si>
  <si>
    <t>全年
计划</t>
  </si>
  <si>
    <r>
      <rPr>
        <sz val="10"/>
        <rFont val="宋体"/>
        <charset val="134"/>
      </rPr>
      <t>为计划</t>
    </r>
    <r>
      <rPr>
        <sz val="10"/>
        <rFont val="Times New Roman"/>
        <charset val="134"/>
      </rPr>
      <t>%</t>
    </r>
  </si>
  <si>
    <t>去年
同期</t>
  </si>
  <si>
    <r>
      <rPr>
        <sz val="10"/>
        <rFont val="宋体"/>
        <charset val="134"/>
      </rPr>
      <t>同比</t>
    </r>
    <r>
      <rPr>
        <sz val="10"/>
        <rFont val="Times New Roman"/>
        <charset val="134"/>
      </rPr>
      <t>%</t>
    </r>
  </si>
  <si>
    <t>累计</t>
  </si>
  <si>
    <t>超千万美元</t>
  </si>
  <si>
    <t>累计完成</t>
  </si>
  <si>
    <t>全年   计划</t>
  </si>
  <si>
    <t>全年计划</t>
  </si>
  <si>
    <t>全市合计</t>
  </si>
  <si>
    <t>高新区</t>
  </si>
  <si>
    <t>临港经济开发区</t>
  </si>
  <si>
    <t>靖江园区</t>
  </si>
  <si>
    <t>澄江街道</t>
  </si>
  <si>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南闸街道</t>
    </r>
  </si>
  <si>
    <t>云亭街道</t>
  </si>
  <si>
    <t>月城镇</t>
  </si>
  <si>
    <t>青阳镇</t>
  </si>
  <si>
    <t>徐霞客镇</t>
  </si>
  <si>
    <t>华士镇</t>
  </si>
  <si>
    <t>周庄镇</t>
  </si>
  <si>
    <t>新桥镇</t>
  </si>
  <si>
    <t>长泾镇</t>
  </si>
  <si>
    <t>顾山镇</t>
  </si>
  <si>
    <r>
      <rPr>
        <sz val="10"/>
        <rFont val="宋体"/>
        <charset val="134"/>
      </rPr>
      <t>祝塘镇</t>
    </r>
    <r>
      <rPr>
        <sz val="10"/>
        <rFont val="Times New Roman"/>
        <charset val="134"/>
      </rPr>
      <t xml:space="preserve"> </t>
    </r>
  </si>
  <si>
    <r>
      <rPr>
        <sz val="10"/>
        <rFont val="宋体"/>
        <charset val="134"/>
      </rPr>
      <t>注：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、全市实际使用外资总量中不含已还无锡的调剂数</t>
    </r>
    <r>
      <rPr>
        <sz val="10"/>
        <rFont val="Times New Roman"/>
        <charset val="134"/>
      </rPr>
      <t>10600</t>
    </r>
    <r>
      <rPr>
        <sz val="10"/>
        <rFont val="宋体"/>
        <charset val="134"/>
      </rPr>
      <t>万美元。</t>
    </r>
  </si>
  <si>
    <r>
      <rPr>
        <sz val="10"/>
        <rFont val="Times New Roman"/>
        <charset val="134"/>
      </rPr>
      <t xml:space="preserve">       2</t>
    </r>
    <r>
      <rPr>
        <sz val="10"/>
        <rFont val="宋体"/>
        <charset val="134"/>
      </rPr>
      <t>、临港开发区实际使用外资额中不含已还的调剂数</t>
    </r>
    <r>
      <rPr>
        <sz val="10"/>
        <rFont val="Times New Roman"/>
        <charset val="134"/>
      </rPr>
      <t>5000</t>
    </r>
    <r>
      <rPr>
        <sz val="10"/>
        <rFont val="宋体"/>
        <charset val="134"/>
      </rPr>
      <t>万美元。</t>
    </r>
  </si>
  <si>
    <r>
      <rPr>
        <sz val="10"/>
        <rFont val="Times New Roman"/>
        <charset val="134"/>
      </rPr>
      <t xml:space="preserve">       3</t>
    </r>
    <r>
      <rPr>
        <sz val="10"/>
        <rFont val="宋体"/>
        <charset val="134"/>
      </rPr>
      <t>、澄江街道实际使用外资额中不含已还的调剂数</t>
    </r>
    <r>
      <rPr>
        <sz val="10"/>
        <rFont val="Times New Roman"/>
        <charset val="134"/>
      </rPr>
      <t>2100</t>
    </r>
    <r>
      <rPr>
        <sz val="10"/>
        <rFont val="宋体"/>
        <charset val="134"/>
      </rPr>
      <t>万美元。</t>
    </r>
  </si>
  <si>
    <r>
      <rPr>
        <sz val="10"/>
        <rFont val="Times New Roman"/>
        <charset val="134"/>
      </rPr>
      <t xml:space="preserve">       4</t>
    </r>
    <r>
      <rPr>
        <sz val="10"/>
        <rFont val="宋体"/>
        <charset val="134"/>
      </rPr>
      <t>、周庄镇实际使用外资额中不含已还的调剂数</t>
    </r>
    <r>
      <rPr>
        <sz val="10"/>
        <rFont val="Times New Roman"/>
        <charset val="134"/>
      </rPr>
      <t>1100</t>
    </r>
    <r>
      <rPr>
        <sz val="10"/>
        <rFont val="宋体"/>
        <charset val="134"/>
      </rPr>
      <t>万元。</t>
    </r>
  </si>
  <si>
    <r>
      <rPr>
        <sz val="10"/>
        <rFont val="Times New Roman"/>
        <charset val="134"/>
      </rPr>
      <t xml:space="preserve">      5</t>
    </r>
    <r>
      <rPr>
        <sz val="10"/>
        <rFont val="宋体"/>
        <charset val="134"/>
      </rPr>
      <t>、全市战略性新兴产业到位外资</t>
    </r>
    <r>
      <rPr>
        <sz val="10"/>
        <rFont val="Times New Roman"/>
        <charset val="134"/>
      </rPr>
      <t>41305</t>
    </r>
    <r>
      <rPr>
        <sz val="10"/>
        <rFont val="宋体"/>
        <charset val="134"/>
      </rPr>
      <t>万美元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，占比</t>
    </r>
    <r>
      <rPr>
        <sz val="10"/>
        <rFont val="Times New Roman"/>
        <charset val="134"/>
      </rPr>
      <t>76.6 %</t>
    </r>
    <r>
      <rPr>
        <sz val="10"/>
        <rFont val="宋体"/>
        <charset val="134"/>
      </rPr>
      <t>。</t>
    </r>
  </si>
  <si>
    <t>江阴市2020年10月开发区及各镇对外贸易完成情况</t>
  </si>
  <si>
    <t>标准进度：66.67%</t>
  </si>
  <si>
    <t>金额单位：万美元</t>
  </si>
  <si>
    <t>进出口</t>
  </si>
  <si>
    <t>出口</t>
  </si>
  <si>
    <t>进口</t>
  </si>
  <si>
    <t>当月</t>
  </si>
  <si>
    <t>同比%</t>
  </si>
  <si>
    <t>比重%</t>
  </si>
  <si>
    <t>临港开发区</t>
  </si>
  <si>
    <t>南闸街道</t>
  </si>
  <si>
    <t>祝塘镇</t>
  </si>
  <si>
    <t>仅供内部参考</t>
  </si>
  <si>
    <t>制表：江阴市商务局</t>
  </si>
  <si>
    <t>无锡市2020年1-10月外贸完成情况</t>
  </si>
  <si>
    <t>序号</t>
  </si>
  <si>
    <t>名称</t>
  </si>
  <si>
    <t>外贸进出口</t>
  </si>
  <si>
    <t>外贸出口</t>
  </si>
  <si>
    <t>外贸进口</t>
  </si>
  <si>
    <t>全市</t>
  </si>
  <si>
    <t>市（县）区</t>
  </si>
  <si>
    <t>江阴市</t>
  </si>
  <si>
    <t>宜兴市</t>
  </si>
  <si>
    <t>梁溪区</t>
  </si>
  <si>
    <t>锡山区</t>
  </si>
  <si>
    <t>惠山区</t>
  </si>
  <si>
    <t>滨湖区</t>
  </si>
  <si>
    <t>新吴区</t>
  </si>
  <si>
    <t>无锡经开区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</si>
</sst>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.00_ "/>
    <numFmt numFmtId="178" formatCode="0_ "/>
    <numFmt numFmtId="179" formatCode="0.0%"/>
    <numFmt numFmtId="180" formatCode="0_);[Red]\(0\)"/>
  </numFmts>
  <fonts count="46">
    <font>
      <sz val="11"/>
      <color theme="1"/>
      <name val="等线"/>
      <charset val="134"/>
      <scheme val="minor"/>
    </font>
    <font>
      <sz val="20"/>
      <name val="方正小标宋简体"/>
      <charset val="134"/>
    </font>
    <font>
      <sz val="12"/>
      <name val="楷体_GB2312"/>
      <charset val="134"/>
    </font>
    <font>
      <sz val="12"/>
      <name val="宋体"/>
      <charset val="134"/>
    </font>
    <font>
      <sz val="12"/>
      <name val="等线"/>
      <charset val="134"/>
      <scheme val="minor"/>
    </font>
    <font>
      <sz val="10"/>
      <color rgb="FFFF0000"/>
      <name val="等线"/>
      <charset val="134"/>
      <scheme val="minor"/>
    </font>
    <font>
      <sz val="20"/>
      <name val="仿宋_GB2312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indexed="8"/>
      <name val="黑体"/>
      <charset val="134"/>
    </font>
    <font>
      <sz val="10"/>
      <name val="宋体"/>
      <charset val="134"/>
    </font>
    <font>
      <sz val="8"/>
      <color rgb="FFFF0000"/>
      <name val="等线"/>
      <charset val="134"/>
      <scheme val="minor"/>
    </font>
    <font>
      <sz val="11"/>
      <color indexed="8"/>
      <name val="等线"/>
      <charset val="134"/>
      <scheme val="minor"/>
    </font>
    <font>
      <sz val="10"/>
      <color indexed="8"/>
      <name val="等线"/>
      <charset val="134"/>
      <scheme val="minor"/>
    </font>
    <font>
      <sz val="11"/>
      <color theme="1"/>
      <name val="方正仿宋_GBK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sz val="10"/>
      <name val="Times New Roman"/>
      <charset val="134"/>
    </font>
    <font>
      <sz val="18"/>
      <name val="Times New Roman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b/>
      <i/>
      <sz val="10"/>
      <name val="Times New Roman"/>
      <charset val="134"/>
    </font>
    <font>
      <i/>
      <sz val="10"/>
      <name val="Times New Roman"/>
      <charset val="134"/>
    </font>
    <font>
      <b/>
      <sz val="9"/>
      <name val="宋体"/>
      <charset val="134"/>
    </font>
    <font>
      <b/>
      <sz val="9"/>
      <name val="Times New Roman"/>
      <charset val="134"/>
    </font>
    <font>
      <sz val="18"/>
      <name val="华文中宋"/>
      <charset val="134"/>
    </font>
    <font>
      <sz val="10"/>
      <color theme="1"/>
      <name val="宋体"/>
      <charset val="134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7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/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9" fillId="5" borderId="6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6" borderId="69" applyNumberFormat="0" applyFon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0" borderId="67" applyNumberFormat="0" applyFill="0" applyAlignment="0" applyProtection="0">
      <alignment vertical="center"/>
    </xf>
    <xf numFmtId="0" fontId="28" fillId="0" borderId="67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9" fillId="0" borderId="72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8" fillId="13" borderId="71" applyNumberFormat="0" applyAlignment="0" applyProtection="0">
      <alignment vertical="center"/>
    </xf>
    <xf numFmtId="0" fontId="35" fillId="13" borderId="68" applyNumberFormat="0" applyAlignment="0" applyProtection="0">
      <alignment vertical="center"/>
    </xf>
    <xf numFmtId="0" fontId="27" fillId="4" borderId="66" applyNumberForma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43" fillId="0" borderId="73" applyNumberFormat="0" applyFill="0" applyAlignment="0" applyProtection="0">
      <alignment vertical="center"/>
    </xf>
    <xf numFmtId="0" fontId="32" fillId="0" borderId="70" applyNumberFormat="0" applyFill="0" applyAlignment="0" applyProtection="0">
      <alignment vertical="center"/>
    </xf>
    <xf numFmtId="0" fontId="3" fillId="0" borderId="0"/>
    <xf numFmtId="0" fontId="44" fillId="22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" fillId="0" borderId="0"/>
    <xf numFmtId="0" fontId="31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" fillId="0" borderId="0"/>
    <xf numFmtId="0" fontId="31" fillId="2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2" fillId="0" borderId="0">
      <alignment vertical="center"/>
    </xf>
    <xf numFmtId="0" fontId="3" fillId="0" borderId="0"/>
    <xf numFmtId="0" fontId="3" fillId="0" borderId="0"/>
  </cellStyleXfs>
  <cellXfs count="195">
    <xf numFmtId="0" fontId="0" fillId="0" borderId="0" xfId="0">
      <alignment vertical="center"/>
    </xf>
    <xf numFmtId="0" fontId="1" fillId="2" borderId="0" xfId="45" applyFont="1" applyFill="1" applyAlignment="1">
      <alignment horizontal="center" vertical="center"/>
    </xf>
    <xf numFmtId="0" fontId="2" fillId="2" borderId="0" xfId="45" applyFont="1" applyFill="1" applyAlignment="1">
      <alignment horizontal="left" vertical="center"/>
    </xf>
    <xf numFmtId="10" fontId="3" fillId="2" borderId="0" xfId="45" applyNumberFormat="1" applyFill="1" applyAlignment="1">
      <alignment horizontal="center" vertical="center"/>
    </xf>
    <xf numFmtId="178" fontId="3" fillId="2" borderId="0" xfId="45" applyNumberFormat="1" applyFill="1" applyAlignment="1">
      <alignment horizontal="right" vertical="center"/>
    </xf>
    <xf numFmtId="178" fontId="2" fillId="2" borderId="0" xfId="45" applyNumberFormat="1" applyFont="1" applyFill="1" applyAlignment="1">
      <alignment vertical="center"/>
    </xf>
    <xf numFmtId="176" fontId="2" fillId="2" borderId="0" xfId="45" applyNumberFormat="1" applyFont="1" applyFill="1" applyAlignment="1">
      <alignment vertical="center"/>
    </xf>
    <xf numFmtId="0" fontId="4" fillId="2" borderId="1" xfId="45" applyFont="1" applyFill="1" applyBorder="1" applyAlignment="1">
      <alignment horizontal="center" vertical="center" wrapText="1"/>
    </xf>
    <xf numFmtId="0" fontId="4" fillId="2" borderId="2" xfId="45" applyFont="1" applyFill="1" applyBorder="1" applyAlignment="1">
      <alignment horizontal="center" vertical="center"/>
    </xf>
    <xf numFmtId="0" fontId="4" fillId="2" borderId="3" xfId="45" applyFont="1" applyFill="1" applyBorder="1" applyAlignment="1">
      <alignment horizontal="center" vertical="center" wrapText="1"/>
    </xf>
    <xf numFmtId="0" fontId="4" fillId="2" borderId="4" xfId="45" applyFont="1" applyFill="1" applyBorder="1" applyAlignment="1">
      <alignment horizontal="center" vertical="center"/>
    </xf>
    <xf numFmtId="178" fontId="4" fillId="2" borderId="4" xfId="45" applyNumberFormat="1" applyFont="1" applyFill="1" applyBorder="1" applyAlignment="1">
      <alignment horizontal="center" vertical="center" wrapText="1"/>
    </xf>
    <xf numFmtId="0" fontId="4" fillId="2" borderId="4" xfId="45" applyFont="1" applyFill="1" applyBorder="1" applyAlignment="1">
      <alignment horizontal="center" vertical="center" wrapText="1"/>
    </xf>
    <xf numFmtId="176" fontId="4" fillId="2" borderId="4" xfId="45" applyNumberFormat="1" applyFont="1" applyFill="1" applyBorder="1" applyAlignment="1">
      <alignment horizontal="center" vertical="center" wrapText="1"/>
    </xf>
    <xf numFmtId="0" fontId="4" fillId="2" borderId="3" xfId="45" applyFont="1" applyFill="1" applyBorder="1" applyAlignment="1">
      <alignment horizontal="center" vertical="center"/>
    </xf>
    <xf numFmtId="0" fontId="4" fillId="2" borderId="3" xfId="45" applyFont="1" applyFill="1" applyBorder="1" applyAlignment="1">
      <alignment horizontal="left" vertical="center"/>
    </xf>
    <xf numFmtId="0" fontId="4" fillId="2" borderId="4" xfId="45" applyFont="1" applyFill="1" applyBorder="1" applyAlignment="1">
      <alignment horizontal="left" vertical="center"/>
    </xf>
    <xf numFmtId="0" fontId="4" fillId="0" borderId="4" xfId="45" applyFont="1" applyFill="1" applyBorder="1" applyAlignment="1">
      <alignment horizontal="center" vertical="center"/>
    </xf>
    <xf numFmtId="0" fontId="4" fillId="0" borderId="4" xfId="45" applyFont="1" applyFill="1" applyBorder="1" applyAlignment="1">
      <alignment horizontal="center" vertical="center" wrapText="1"/>
    </xf>
    <xf numFmtId="178" fontId="4" fillId="0" borderId="4" xfId="45" applyNumberFormat="1" applyFont="1" applyFill="1" applyBorder="1" applyAlignment="1">
      <alignment horizontal="center" vertical="center" wrapText="1"/>
    </xf>
    <xf numFmtId="176" fontId="4" fillId="0" borderId="4" xfId="45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3" xfId="45" applyFont="1" applyFill="1" applyBorder="1" applyAlignment="1">
      <alignment horizontal="center" vertical="center"/>
    </xf>
    <xf numFmtId="0" fontId="4" fillId="0" borderId="5" xfId="45" applyFont="1" applyFill="1" applyBorder="1" applyAlignment="1">
      <alignment horizontal="center" vertical="center"/>
    </xf>
    <xf numFmtId="0" fontId="4" fillId="0" borderId="6" xfId="45" applyFont="1" applyFill="1" applyBorder="1" applyAlignment="1">
      <alignment horizontal="center" vertical="center"/>
    </xf>
    <xf numFmtId="0" fontId="4" fillId="0" borderId="6" xfId="45" applyFont="1" applyFill="1" applyBorder="1" applyAlignment="1">
      <alignment horizontal="center" vertical="center" wrapText="1"/>
    </xf>
    <xf numFmtId="176" fontId="4" fillId="0" borderId="6" xfId="45" applyNumberFormat="1" applyFont="1" applyFill="1" applyBorder="1" applyAlignment="1">
      <alignment horizontal="center" vertical="center" wrapText="1"/>
    </xf>
    <xf numFmtId="0" fontId="4" fillId="0" borderId="7" xfId="45" applyFont="1" applyFill="1" applyBorder="1" applyAlignment="1">
      <alignment horizontal="center" vertical="center"/>
    </xf>
    <xf numFmtId="176" fontId="4" fillId="0" borderId="8" xfId="45" applyNumberFormat="1" applyFont="1" applyFill="1" applyBorder="1" applyAlignment="1">
      <alignment horizontal="center" vertical="center" wrapText="1"/>
    </xf>
    <xf numFmtId="0" fontId="4" fillId="0" borderId="8" xfId="45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8" fontId="3" fillId="2" borderId="9" xfId="45" applyNumberFormat="1" applyFill="1" applyBorder="1" applyAlignment="1">
      <alignment horizontal="right" vertical="center"/>
    </xf>
    <xf numFmtId="0" fontId="4" fillId="2" borderId="10" xfId="45" applyFont="1" applyFill="1" applyBorder="1" applyAlignment="1">
      <alignment horizontal="center" vertical="center"/>
    </xf>
    <xf numFmtId="176" fontId="4" fillId="2" borderId="11" xfId="45" applyNumberFormat="1" applyFont="1" applyFill="1" applyBorder="1" applyAlignment="1">
      <alignment horizontal="center" vertical="center" wrapText="1"/>
    </xf>
    <xf numFmtId="0" fontId="4" fillId="2" borderId="11" xfId="45" applyFont="1" applyFill="1" applyBorder="1" applyAlignment="1">
      <alignment horizontal="left" vertical="center"/>
    </xf>
    <xf numFmtId="176" fontId="4" fillId="0" borderId="11" xfId="45" applyNumberFormat="1" applyFont="1" applyFill="1" applyBorder="1" applyAlignment="1">
      <alignment horizontal="center" vertical="center" wrapText="1"/>
    </xf>
    <xf numFmtId="176" fontId="4" fillId="0" borderId="12" xfId="45" applyNumberFormat="1" applyFont="1" applyFill="1" applyBorder="1" applyAlignment="1">
      <alignment horizontal="center" vertical="center" wrapText="1"/>
    </xf>
    <xf numFmtId="176" fontId="4" fillId="0" borderId="13" xfId="45" applyNumberFormat="1" applyFont="1" applyFill="1" applyBorder="1" applyAlignment="1">
      <alignment horizontal="center" vertical="center" wrapText="1"/>
    </xf>
    <xf numFmtId="0" fontId="6" fillId="0" borderId="0" xfId="45" applyFont="1" applyFill="1" applyAlignment="1">
      <alignment horizontal="center" vertical="center"/>
    </xf>
    <xf numFmtId="0" fontId="7" fillId="0" borderId="9" xfId="45" applyFont="1" applyFill="1" applyBorder="1" applyAlignment="1">
      <alignment horizontal="left" vertical="center"/>
    </xf>
    <xf numFmtId="0" fontId="7" fillId="0" borderId="9" xfId="45" applyFont="1" applyFill="1" applyBorder="1" applyAlignment="1">
      <alignment vertical="center"/>
    </xf>
    <xf numFmtId="0" fontId="8" fillId="0" borderId="14" xfId="45" applyFont="1" applyFill="1" applyBorder="1" applyAlignment="1">
      <alignment horizontal="center" vertical="center"/>
    </xf>
    <xf numFmtId="0" fontId="9" fillId="0" borderId="2" xfId="45" applyFont="1" applyFill="1" applyBorder="1" applyAlignment="1">
      <alignment horizontal="center" vertical="center"/>
    </xf>
    <xf numFmtId="0" fontId="9" fillId="0" borderId="10" xfId="45" applyFont="1" applyFill="1" applyBorder="1" applyAlignment="1">
      <alignment horizontal="center" vertical="center"/>
    </xf>
    <xf numFmtId="0" fontId="8" fillId="0" borderId="15" xfId="45" applyFont="1" applyFill="1" applyBorder="1" applyAlignment="1">
      <alignment horizontal="center" vertical="center"/>
    </xf>
    <xf numFmtId="0" fontId="2" fillId="0" borderId="8" xfId="45" applyFont="1" applyFill="1" applyBorder="1" applyAlignment="1">
      <alignment horizontal="center" vertical="center"/>
    </xf>
    <xf numFmtId="0" fontId="2" fillId="0" borderId="13" xfId="45" applyFont="1" applyFill="1" applyBorder="1" applyAlignment="1">
      <alignment horizontal="center" vertical="center"/>
    </xf>
    <xf numFmtId="0" fontId="2" fillId="0" borderId="16" xfId="45" applyFont="1" applyFill="1" applyBorder="1" applyAlignment="1" applyProtection="1">
      <alignment horizontal="center" vertical="center"/>
      <protection locked="0"/>
    </xf>
    <xf numFmtId="178" fontId="10" fillId="0" borderId="17" xfId="45" applyNumberFormat="1" applyFont="1" applyFill="1" applyBorder="1" applyAlignment="1" applyProtection="1">
      <alignment horizontal="center"/>
      <protection locked="0"/>
    </xf>
    <xf numFmtId="177" fontId="10" fillId="0" borderId="17" xfId="45" applyNumberFormat="1" applyFont="1" applyFill="1" applyBorder="1" applyAlignment="1" applyProtection="1">
      <alignment horizontal="center"/>
      <protection locked="0"/>
    </xf>
    <xf numFmtId="0" fontId="10" fillId="0" borderId="18" xfId="45" applyNumberFormat="1" applyFont="1" applyFill="1" applyBorder="1" applyAlignment="1" applyProtection="1">
      <alignment horizontal="center" vertical="center"/>
      <protection locked="0"/>
    </xf>
    <xf numFmtId="178" fontId="10" fillId="2" borderId="17" xfId="45" applyNumberFormat="1" applyFont="1" applyFill="1" applyBorder="1" applyAlignment="1" applyProtection="1">
      <alignment horizontal="center"/>
      <protection locked="0"/>
    </xf>
    <xf numFmtId="0" fontId="2" fillId="0" borderId="19" xfId="45" applyFont="1" applyFill="1" applyBorder="1" applyAlignment="1" applyProtection="1">
      <alignment horizontal="center" vertical="center"/>
      <protection locked="0"/>
    </xf>
    <xf numFmtId="178" fontId="8" fillId="0" borderId="4" xfId="45" applyNumberFormat="1" applyFont="1" applyFill="1" applyBorder="1" applyAlignment="1" applyProtection="1">
      <alignment horizontal="right"/>
      <protection locked="0"/>
    </xf>
    <xf numFmtId="177" fontId="8" fillId="0" borderId="4" xfId="45" applyNumberFormat="1" applyFont="1" applyFill="1" applyBorder="1" applyAlignment="1" applyProtection="1">
      <alignment horizontal="right"/>
      <protection locked="0"/>
    </xf>
    <xf numFmtId="177" fontId="8" fillId="0" borderId="11" xfId="45" applyNumberFormat="1" applyFont="1" applyFill="1" applyBorder="1" applyAlignment="1" applyProtection="1">
      <alignment vertical="center"/>
      <protection locked="0"/>
    </xf>
    <xf numFmtId="177" fontId="8" fillId="0" borderId="4" xfId="45" applyNumberFormat="1" applyFont="1" applyFill="1" applyBorder="1" applyAlignment="1">
      <alignment horizontal="right"/>
    </xf>
    <xf numFmtId="178" fontId="8" fillId="0" borderId="4" xfId="45" applyNumberFormat="1" applyFont="1" applyFill="1" applyBorder="1" applyAlignment="1">
      <alignment horizontal="right"/>
    </xf>
    <xf numFmtId="0" fontId="2" fillId="0" borderId="15" xfId="45" applyFont="1" applyFill="1" applyBorder="1" applyAlignment="1" applyProtection="1">
      <alignment horizontal="center" vertical="center"/>
      <protection locked="0"/>
    </xf>
    <xf numFmtId="178" fontId="8" fillId="0" borderId="8" xfId="45" applyNumberFormat="1" applyFont="1" applyFill="1" applyBorder="1" applyAlignment="1" applyProtection="1">
      <alignment horizontal="right"/>
      <protection locked="0"/>
    </xf>
    <xf numFmtId="177" fontId="8" fillId="0" borderId="8" xfId="45" applyNumberFormat="1" applyFont="1" applyFill="1" applyBorder="1" applyAlignment="1" applyProtection="1">
      <alignment horizontal="right"/>
      <protection locked="0"/>
    </xf>
    <xf numFmtId="0" fontId="11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2" fillId="0" borderId="0" xfId="55" applyFont="1" applyFill="1" applyAlignment="1">
      <alignment vertical="center"/>
    </xf>
    <xf numFmtId="0" fontId="13" fillId="0" borderId="0" xfId="55" applyFont="1" applyFill="1" applyAlignment="1">
      <alignment vertical="center"/>
    </xf>
    <xf numFmtId="0" fontId="9" fillId="0" borderId="1" xfId="45" applyFont="1" applyFill="1" applyBorder="1" applyAlignment="1">
      <alignment horizontal="center" vertical="center"/>
    </xf>
    <xf numFmtId="0" fontId="2" fillId="0" borderId="7" xfId="45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/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/>
    <xf numFmtId="0" fontId="15" fillId="0" borderId="0" xfId="0" applyFont="1" applyFill="1" applyAlignment="1">
      <alignment horizontal="center"/>
    </xf>
    <xf numFmtId="1" fontId="15" fillId="0" borderId="0" xfId="0" applyNumberFormat="1" applyFont="1" applyFill="1" applyAlignment="1"/>
    <xf numFmtId="0" fontId="1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1" fontId="20" fillId="0" borderId="25" xfId="0" applyNumberFormat="1" applyFont="1" applyFill="1" applyBorder="1" applyAlignment="1">
      <alignment horizontal="right" vertical="center"/>
    </xf>
    <xf numFmtId="0" fontId="20" fillId="0" borderId="26" xfId="0" applyFont="1" applyFill="1" applyBorder="1" applyAlignment="1">
      <alignment horizontal="right" vertical="center"/>
    </xf>
    <xf numFmtId="10" fontId="20" fillId="0" borderId="26" xfId="0" applyNumberFormat="1" applyFont="1" applyFill="1" applyBorder="1" applyAlignment="1">
      <alignment horizontal="right" vertical="center"/>
    </xf>
    <xf numFmtId="1" fontId="20" fillId="0" borderId="26" xfId="0" applyNumberFormat="1" applyFont="1" applyFill="1" applyBorder="1" applyAlignment="1">
      <alignment horizontal="right" vertical="center"/>
    </xf>
    <xf numFmtId="10" fontId="21" fillId="0" borderId="27" xfId="0" applyNumberFormat="1" applyFont="1" applyFill="1" applyBorder="1" applyAlignment="1">
      <alignment horizontal="right" vertical="center"/>
    </xf>
    <xf numFmtId="180" fontId="20" fillId="0" borderId="25" xfId="0" applyNumberFormat="1" applyFont="1" applyFill="1" applyBorder="1" applyAlignment="1">
      <alignment horizontal="center" vertical="center"/>
    </xf>
    <xf numFmtId="180" fontId="20" fillId="0" borderId="26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1" fontId="17" fillId="0" borderId="29" xfId="0" applyNumberFormat="1" applyFont="1" applyFill="1" applyBorder="1" applyAlignment="1">
      <alignment horizontal="right" vertical="center"/>
    </xf>
    <xf numFmtId="0" fontId="17" fillId="0" borderId="30" xfId="0" applyFont="1" applyFill="1" applyBorder="1" applyAlignment="1">
      <alignment horizontal="right" vertical="center"/>
    </xf>
    <xf numFmtId="10" fontId="17" fillId="0" borderId="30" xfId="0" applyNumberFormat="1" applyFont="1" applyFill="1" applyBorder="1" applyAlignment="1">
      <alignment horizontal="right" vertical="center"/>
    </xf>
    <xf numFmtId="1" fontId="17" fillId="0" borderId="30" xfId="0" applyNumberFormat="1" applyFont="1" applyFill="1" applyBorder="1" applyAlignment="1">
      <alignment horizontal="right" vertical="center"/>
    </xf>
    <xf numFmtId="179" fontId="22" fillId="0" borderId="31" xfId="0" applyNumberFormat="1" applyFont="1" applyFill="1" applyBorder="1" applyAlignment="1">
      <alignment horizontal="right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1" fontId="17" fillId="0" borderId="33" xfId="0" applyNumberFormat="1" applyFont="1" applyFill="1" applyBorder="1" applyAlignment="1">
      <alignment horizontal="right" vertical="center"/>
    </xf>
    <xf numFmtId="0" fontId="17" fillId="0" borderId="34" xfId="0" applyFont="1" applyFill="1" applyBorder="1" applyAlignment="1">
      <alignment horizontal="right" vertical="center"/>
    </xf>
    <xf numFmtId="10" fontId="17" fillId="0" borderId="34" xfId="0" applyNumberFormat="1" applyFont="1" applyFill="1" applyBorder="1" applyAlignment="1">
      <alignment horizontal="right" vertical="center"/>
    </xf>
    <xf numFmtId="1" fontId="17" fillId="0" borderId="34" xfId="0" applyNumberFormat="1" applyFont="1" applyFill="1" applyBorder="1" applyAlignment="1">
      <alignment horizontal="right" vertical="center"/>
    </xf>
    <xf numFmtId="179" fontId="22" fillId="0" borderId="35" xfId="0" applyNumberFormat="1" applyFont="1" applyFill="1" applyBorder="1" applyAlignment="1">
      <alignment horizontal="right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1" fontId="17" fillId="0" borderId="34" xfId="0" applyNumberFormat="1" applyFont="1" applyFill="1" applyBorder="1" applyAlignment="1">
      <alignment vertical="center"/>
    </xf>
    <xf numFmtId="0" fontId="17" fillId="0" borderId="32" xfId="0" applyFont="1" applyFill="1" applyBorder="1" applyAlignment="1">
      <alignment horizontal="center" vertical="center" wrapText="1"/>
    </xf>
    <xf numFmtId="1" fontId="17" fillId="0" borderId="37" xfId="0" applyNumberFormat="1" applyFont="1" applyFill="1" applyBorder="1" applyAlignment="1">
      <alignment vertical="center"/>
    </xf>
    <xf numFmtId="1" fontId="17" fillId="0" borderId="38" xfId="0" applyNumberFormat="1" applyFont="1" applyFill="1" applyBorder="1" applyAlignment="1">
      <alignment vertical="center"/>
    </xf>
    <xf numFmtId="10" fontId="17" fillId="0" borderId="38" xfId="0" applyNumberFormat="1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center" vertical="center" wrapText="1"/>
    </xf>
    <xf numFmtId="1" fontId="17" fillId="0" borderId="40" xfId="0" applyNumberFormat="1" applyFont="1" applyFill="1" applyBorder="1" applyAlignment="1">
      <alignment horizontal="right" vertical="center"/>
    </xf>
    <xf numFmtId="1" fontId="17" fillId="0" borderId="41" xfId="0" applyNumberFormat="1" applyFont="1" applyFill="1" applyBorder="1" applyAlignment="1">
      <alignment vertical="center"/>
    </xf>
    <xf numFmtId="10" fontId="17" fillId="0" borderId="41" xfId="0" applyNumberFormat="1" applyFont="1" applyFill="1" applyBorder="1" applyAlignment="1">
      <alignment horizontal="right" vertical="center"/>
    </xf>
    <xf numFmtId="1" fontId="17" fillId="0" borderId="41" xfId="0" applyNumberFormat="1" applyFont="1" applyFill="1" applyBorder="1" applyAlignment="1">
      <alignment horizontal="right" vertical="center"/>
    </xf>
    <xf numFmtId="179" fontId="22" fillId="0" borderId="42" xfId="0" applyNumberFormat="1" applyFont="1" applyFill="1" applyBorder="1" applyAlignment="1">
      <alignment horizontal="right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1" fontId="20" fillId="0" borderId="26" xfId="0" applyNumberFormat="1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178" fontId="20" fillId="0" borderId="24" xfId="0" applyNumberFormat="1" applyFont="1" applyFill="1" applyBorder="1" applyAlignment="1">
      <alignment horizontal="right" vertical="center"/>
    </xf>
    <xf numFmtId="178" fontId="20" fillId="0" borderId="48" xfId="0" applyNumberFormat="1" applyFont="1" applyFill="1" applyBorder="1" applyAlignment="1">
      <alignment horizontal="right" vertical="center"/>
    </xf>
    <xf numFmtId="0" fontId="20" fillId="0" borderId="49" xfId="0" applyFont="1" applyFill="1" applyBorder="1" applyAlignment="1">
      <alignment horizontal="right" vertical="center"/>
    </xf>
    <xf numFmtId="179" fontId="21" fillId="0" borderId="49" xfId="0" applyNumberFormat="1" applyFont="1" applyFill="1" applyBorder="1" applyAlignment="1">
      <alignment horizontal="right" vertical="center"/>
    </xf>
    <xf numFmtId="1" fontId="20" fillId="0" borderId="50" xfId="0" applyNumberFormat="1" applyFont="1" applyFill="1" applyBorder="1" applyAlignment="1">
      <alignment horizontal="center" vertical="center"/>
    </xf>
    <xf numFmtId="10" fontId="21" fillId="0" borderId="51" xfId="0" applyNumberFormat="1" applyFont="1" applyFill="1" applyBorder="1" applyAlignment="1">
      <alignment horizontal="right" vertical="center"/>
    </xf>
    <xf numFmtId="0" fontId="17" fillId="0" borderId="31" xfId="0" applyFont="1" applyFill="1" applyBorder="1" applyAlignment="1">
      <alignment horizontal="center" vertical="center"/>
    </xf>
    <xf numFmtId="178" fontId="17" fillId="0" borderId="28" xfId="0" applyNumberFormat="1" applyFont="1" applyFill="1" applyBorder="1" applyAlignment="1">
      <alignment horizontal="right" vertical="center"/>
    </xf>
    <xf numFmtId="178" fontId="17" fillId="0" borderId="52" xfId="0" applyNumberFormat="1" applyFont="1" applyFill="1" applyBorder="1" applyAlignment="1">
      <alignment horizontal="right" vertical="center"/>
    </xf>
    <xf numFmtId="0" fontId="17" fillId="0" borderId="53" xfId="0" applyFont="1" applyFill="1" applyBorder="1" applyAlignment="1">
      <alignment horizontal="right" vertical="center"/>
    </xf>
    <xf numFmtId="179" fontId="22" fillId="0" borderId="53" xfId="0" applyNumberFormat="1" applyFont="1" applyFill="1" applyBorder="1" applyAlignment="1">
      <alignment horizontal="right" vertical="center"/>
    </xf>
    <xf numFmtId="178" fontId="17" fillId="0" borderId="54" xfId="0" applyNumberFormat="1" applyFont="1" applyFill="1" applyBorder="1" applyAlignment="1">
      <alignment horizontal="center" vertical="center"/>
    </xf>
    <xf numFmtId="179" fontId="22" fillId="0" borderId="55" xfId="0" applyNumberFormat="1" applyFont="1" applyFill="1" applyBorder="1" applyAlignment="1">
      <alignment horizontal="right" vertical="center"/>
    </xf>
    <xf numFmtId="0" fontId="17" fillId="0" borderId="35" xfId="0" applyFont="1" applyFill="1" applyBorder="1" applyAlignment="1">
      <alignment horizontal="center" vertical="center"/>
    </xf>
    <xf numFmtId="178" fontId="17" fillId="0" borderId="32" xfId="0" applyNumberFormat="1" applyFont="1" applyFill="1" applyBorder="1" applyAlignment="1">
      <alignment horizontal="right" vertical="center"/>
    </xf>
    <xf numFmtId="178" fontId="17" fillId="0" borderId="56" xfId="0" applyNumberFormat="1" applyFont="1" applyFill="1" applyBorder="1" applyAlignment="1">
      <alignment horizontal="right" vertical="center"/>
    </xf>
    <xf numFmtId="0" fontId="17" fillId="0" borderId="57" xfId="0" applyFont="1" applyFill="1" applyBorder="1" applyAlignment="1">
      <alignment horizontal="right" vertical="center"/>
    </xf>
    <xf numFmtId="179" fontId="22" fillId="0" borderId="57" xfId="0" applyNumberFormat="1" applyFont="1" applyFill="1" applyBorder="1" applyAlignment="1">
      <alignment horizontal="right" vertical="center"/>
    </xf>
    <xf numFmtId="178" fontId="17" fillId="0" borderId="58" xfId="0" applyNumberFormat="1" applyFont="1" applyFill="1" applyBorder="1" applyAlignment="1">
      <alignment horizontal="center" vertical="center"/>
    </xf>
    <xf numFmtId="179" fontId="22" fillId="0" borderId="59" xfId="0" applyNumberFormat="1" applyFont="1" applyFill="1" applyBorder="1" applyAlignment="1">
      <alignment horizontal="right" vertical="center"/>
    </xf>
    <xf numFmtId="0" fontId="17" fillId="0" borderId="42" xfId="0" applyFont="1" applyFill="1" applyBorder="1" applyAlignment="1">
      <alignment horizontal="center" vertical="center"/>
    </xf>
    <xf numFmtId="178" fontId="17" fillId="0" borderId="60" xfId="0" applyNumberFormat="1" applyFont="1" applyFill="1" applyBorder="1" applyAlignment="1">
      <alignment horizontal="right" vertical="center"/>
    </xf>
    <xf numFmtId="178" fontId="17" fillId="0" borderId="61" xfId="0" applyNumberFormat="1" applyFont="1" applyFill="1" applyBorder="1" applyAlignment="1">
      <alignment horizontal="right" vertical="center"/>
    </xf>
    <xf numFmtId="0" fontId="17" fillId="0" borderId="62" xfId="0" applyFont="1" applyFill="1" applyBorder="1" applyAlignment="1">
      <alignment horizontal="right" vertical="center"/>
    </xf>
    <xf numFmtId="179" fontId="22" fillId="0" borderId="62" xfId="0" applyNumberFormat="1" applyFont="1" applyFill="1" applyBorder="1" applyAlignment="1">
      <alignment horizontal="right" vertical="center"/>
    </xf>
    <xf numFmtId="178" fontId="17" fillId="0" borderId="63" xfId="0" applyNumberFormat="1" applyFont="1" applyFill="1" applyBorder="1" applyAlignment="1">
      <alignment horizontal="center" vertical="center"/>
    </xf>
    <xf numFmtId="179" fontId="22" fillId="0" borderId="64" xfId="0" applyNumberFormat="1" applyFont="1" applyFill="1" applyBorder="1" applyAlignment="1">
      <alignment horizontal="right" vertical="center"/>
    </xf>
    <xf numFmtId="1" fontId="15" fillId="0" borderId="0" xfId="0" applyNumberFormat="1" applyFont="1" applyFill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/>
    <xf numFmtId="178" fontId="3" fillId="0" borderId="0" xfId="0" applyNumberFormat="1" applyFont="1" applyFill="1" applyAlignment="1"/>
    <xf numFmtId="0" fontId="18" fillId="0" borderId="65" xfId="0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178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>
      <alignment vertical="center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3" borderId="4" xfId="0" applyNumberFormat="1" applyFont="1" applyFill="1" applyBorder="1" applyAlignment="1">
      <alignment horizontal="right" vertical="center" wrapText="1"/>
    </xf>
    <xf numFmtId="178" fontId="8" fillId="3" borderId="4" xfId="0" applyNumberFormat="1" applyFont="1" applyFill="1" applyBorder="1" applyAlignment="1">
      <alignment horizontal="right" vertical="center" wrapText="1"/>
    </xf>
    <xf numFmtId="178" fontId="8" fillId="3" borderId="4" xfId="0" applyNumberFormat="1" applyFont="1" applyFill="1" applyBorder="1" applyAlignment="1" applyProtection="1">
      <alignment horizontal="right" vertical="center"/>
      <protection locked="0"/>
    </xf>
    <xf numFmtId="177" fontId="8" fillId="3" borderId="4" xfId="0" applyNumberFormat="1" applyFont="1" applyFill="1" applyBorder="1" applyAlignment="1">
      <alignment horizontal="right" vertical="center" wrapText="1"/>
    </xf>
    <xf numFmtId="177" fontId="8" fillId="0" borderId="4" xfId="0" applyNumberFormat="1" applyFont="1" applyFill="1" applyBorder="1" applyAlignment="1" applyProtection="1">
      <alignment horizontal="right" vertical="center"/>
      <protection locked="0"/>
    </xf>
    <xf numFmtId="0" fontId="17" fillId="0" borderId="4" xfId="0" applyFont="1" applyFill="1" applyBorder="1">
      <alignment vertical="center"/>
    </xf>
    <xf numFmtId="0" fontId="8" fillId="0" borderId="4" xfId="0" applyFont="1" applyFill="1" applyBorder="1" applyAlignment="1" applyProtection="1">
      <alignment vertical="center" wrapText="1"/>
      <protection locked="0"/>
    </xf>
    <xf numFmtId="0" fontId="8" fillId="0" borderId="4" xfId="0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>
      <alignment horizontal="right" vertical="center" wrapText="1"/>
    </xf>
    <xf numFmtId="178" fontId="8" fillId="0" borderId="4" xfId="0" applyNumberFormat="1" applyFont="1" applyFill="1" applyBorder="1" applyAlignment="1">
      <alignment horizontal="right" vertical="center" wrapText="1"/>
    </xf>
    <xf numFmtId="178" fontId="8" fillId="0" borderId="4" xfId="0" applyNumberFormat="1" applyFont="1" applyFill="1" applyBorder="1" applyAlignment="1" applyProtection="1">
      <alignment horizontal="right" vertical="center"/>
      <protection locked="0"/>
    </xf>
    <xf numFmtId="177" fontId="8" fillId="0" borderId="4" xfId="0" applyNumberFormat="1" applyFont="1" applyFill="1" applyBorder="1" applyAlignment="1">
      <alignment horizontal="right" vertical="center" wrapText="1"/>
    </xf>
    <xf numFmtId="0" fontId="26" fillId="0" borderId="4" xfId="0" applyFont="1" applyFill="1" applyBorder="1">
      <alignment vertical="center"/>
    </xf>
    <xf numFmtId="0" fontId="26" fillId="0" borderId="17" xfId="0" applyFont="1" applyFill="1" applyBorder="1" applyAlignment="1" applyProtection="1">
      <alignment horizontal="right" vertical="center"/>
      <protection locked="0"/>
    </xf>
    <xf numFmtId="178" fontId="26" fillId="0" borderId="17" xfId="0" applyNumberFormat="1" applyFont="1" applyFill="1" applyBorder="1" applyAlignment="1" applyProtection="1">
      <alignment horizontal="right" vertical="center"/>
      <protection locked="0"/>
    </xf>
    <xf numFmtId="178" fontId="8" fillId="0" borderId="17" xfId="0" applyNumberFormat="1" applyFont="1" applyFill="1" applyBorder="1" applyAlignment="1" applyProtection="1">
      <alignment horizontal="right" vertical="center"/>
      <protection locked="0"/>
    </xf>
    <xf numFmtId="177" fontId="8" fillId="0" borderId="17" xfId="0" applyNumberFormat="1" applyFont="1" applyFill="1" applyBorder="1" applyAlignment="1" applyProtection="1">
      <alignment horizontal="right" vertical="center"/>
      <protection locked="0"/>
    </xf>
    <xf numFmtId="177" fontId="26" fillId="0" borderId="17" xfId="0" applyNumberFormat="1" applyFont="1" applyFill="1" applyBorder="1" applyAlignment="1" applyProtection="1">
      <alignment horizontal="right" vertical="center"/>
      <protection locked="0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5 4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0 2 2" xfId="52"/>
    <cellStyle name="常规 2" xfId="53"/>
    <cellStyle name="常规 3" xfId="54"/>
    <cellStyle name="常规 33" xfId="55"/>
    <cellStyle name="常规 5 4 2 2" xfId="56"/>
    <cellStyle name="常规 7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J1" sqref="J1"/>
    </sheetView>
  </sheetViews>
  <sheetFormatPr defaultColWidth="9" defaultRowHeight="15.6"/>
  <cols>
    <col min="1" max="1" width="21.25" style="168" customWidth="1"/>
    <col min="2" max="2" width="7.75" style="168" customWidth="1"/>
    <col min="3" max="4" width="7.62962962962963" style="168" customWidth="1"/>
    <col min="5" max="5" width="9.25" style="169" customWidth="1"/>
    <col min="6" max="6" width="11" style="169" customWidth="1"/>
    <col min="7" max="7" width="9.5" style="168" customWidth="1"/>
    <col min="8" max="8" width="7.62962962962963" style="168" customWidth="1"/>
    <col min="9" max="9" width="9" style="168" hidden="1" customWidth="1"/>
    <col min="10" max="222" width="9" style="168"/>
    <col min="223" max="223" width="20.6296296296296" style="168" customWidth="1"/>
    <col min="224" max="224" width="7.75" style="168" customWidth="1"/>
    <col min="225" max="230" width="7.62962962962963" style="168" customWidth="1"/>
    <col min="231" max="478" width="9" style="168"/>
    <col min="479" max="479" width="20.6296296296296" style="168" customWidth="1"/>
    <col min="480" max="480" width="7.75" style="168" customWidth="1"/>
    <col min="481" max="486" width="7.62962962962963" style="168" customWidth="1"/>
    <col min="487" max="734" width="9" style="168"/>
    <col min="735" max="735" width="20.6296296296296" style="168" customWidth="1"/>
    <col min="736" max="736" width="7.75" style="168" customWidth="1"/>
    <col min="737" max="742" width="7.62962962962963" style="168" customWidth="1"/>
    <col min="743" max="990" width="9" style="168"/>
    <col min="991" max="991" width="20.6296296296296" style="168" customWidth="1"/>
    <col min="992" max="992" width="7.75" style="168" customWidth="1"/>
    <col min="993" max="998" width="7.62962962962963" style="168" customWidth="1"/>
    <col min="999" max="1246" width="9" style="168"/>
    <col min="1247" max="1247" width="20.6296296296296" style="168" customWidth="1"/>
    <col min="1248" max="1248" width="7.75" style="168" customWidth="1"/>
    <col min="1249" max="1254" width="7.62962962962963" style="168" customWidth="1"/>
    <col min="1255" max="1502" width="9" style="168"/>
    <col min="1503" max="1503" width="20.6296296296296" style="168" customWidth="1"/>
    <col min="1504" max="1504" width="7.75" style="168" customWidth="1"/>
    <col min="1505" max="1510" width="7.62962962962963" style="168" customWidth="1"/>
    <col min="1511" max="1758" width="9" style="168"/>
    <col min="1759" max="1759" width="20.6296296296296" style="168" customWidth="1"/>
    <col min="1760" max="1760" width="7.75" style="168" customWidth="1"/>
    <col min="1761" max="1766" width="7.62962962962963" style="168" customWidth="1"/>
    <col min="1767" max="2014" width="9" style="168"/>
    <col min="2015" max="2015" width="20.6296296296296" style="168" customWidth="1"/>
    <col min="2016" max="2016" width="7.75" style="168" customWidth="1"/>
    <col min="2017" max="2022" width="7.62962962962963" style="168" customWidth="1"/>
    <col min="2023" max="2270" width="9" style="168"/>
    <col min="2271" max="2271" width="20.6296296296296" style="168" customWidth="1"/>
    <col min="2272" max="2272" width="7.75" style="168" customWidth="1"/>
    <col min="2273" max="2278" width="7.62962962962963" style="168" customWidth="1"/>
    <col min="2279" max="2526" width="9" style="168"/>
    <col min="2527" max="2527" width="20.6296296296296" style="168" customWidth="1"/>
    <col min="2528" max="2528" width="7.75" style="168" customWidth="1"/>
    <col min="2529" max="2534" width="7.62962962962963" style="168" customWidth="1"/>
    <col min="2535" max="2782" width="9" style="168"/>
    <col min="2783" max="2783" width="20.6296296296296" style="168" customWidth="1"/>
    <col min="2784" max="2784" width="7.75" style="168" customWidth="1"/>
    <col min="2785" max="2790" width="7.62962962962963" style="168" customWidth="1"/>
    <col min="2791" max="3038" width="9" style="168"/>
    <col min="3039" max="3039" width="20.6296296296296" style="168" customWidth="1"/>
    <col min="3040" max="3040" width="7.75" style="168" customWidth="1"/>
    <col min="3041" max="3046" width="7.62962962962963" style="168" customWidth="1"/>
    <col min="3047" max="3294" width="9" style="168"/>
    <col min="3295" max="3295" width="20.6296296296296" style="168" customWidth="1"/>
    <col min="3296" max="3296" width="7.75" style="168" customWidth="1"/>
    <col min="3297" max="3302" width="7.62962962962963" style="168" customWidth="1"/>
    <col min="3303" max="3550" width="9" style="168"/>
    <col min="3551" max="3551" width="20.6296296296296" style="168" customWidth="1"/>
    <col min="3552" max="3552" width="7.75" style="168" customWidth="1"/>
    <col min="3553" max="3558" width="7.62962962962963" style="168" customWidth="1"/>
    <col min="3559" max="3806" width="9" style="168"/>
    <col min="3807" max="3807" width="20.6296296296296" style="168" customWidth="1"/>
    <col min="3808" max="3808" width="7.75" style="168" customWidth="1"/>
    <col min="3809" max="3814" width="7.62962962962963" style="168" customWidth="1"/>
    <col min="3815" max="4062" width="9" style="168"/>
    <col min="4063" max="4063" width="20.6296296296296" style="168" customWidth="1"/>
    <col min="4064" max="4064" width="7.75" style="168" customWidth="1"/>
    <col min="4065" max="4070" width="7.62962962962963" style="168" customWidth="1"/>
    <col min="4071" max="4318" width="9" style="168"/>
    <col min="4319" max="4319" width="20.6296296296296" style="168" customWidth="1"/>
    <col min="4320" max="4320" width="7.75" style="168" customWidth="1"/>
    <col min="4321" max="4326" width="7.62962962962963" style="168" customWidth="1"/>
    <col min="4327" max="4574" width="9" style="168"/>
    <col min="4575" max="4575" width="20.6296296296296" style="168" customWidth="1"/>
    <col min="4576" max="4576" width="7.75" style="168" customWidth="1"/>
    <col min="4577" max="4582" width="7.62962962962963" style="168" customWidth="1"/>
    <col min="4583" max="4830" width="9" style="168"/>
    <col min="4831" max="4831" width="20.6296296296296" style="168" customWidth="1"/>
    <col min="4832" max="4832" width="7.75" style="168" customWidth="1"/>
    <col min="4833" max="4838" width="7.62962962962963" style="168" customWidth="1"/>
    <col min="4839" max="5086" width="9" style="168"/>
    <col min="5087" max="5087" width="20.6296296296296" style="168" customWidth="1"/>
    <col min="5088" max="5088" width="7.75" style="168" customWidth="1"/>
    <col min="5089" max="5094" width="7.62962962962963" style="168" customWidth="1"/>
    <col min="5095" max="5342" width="9" style="168"/>
    <col min="5343" max="5343" width="20.6296296296296" style="168" customWidth="1"/>
    <col min="5344" max="5344" width="7.75" style="168" customWidth="1"/>
    <col min="5345" max="5350" width="7.62962962962963" style="168" customWidth="1"/>
    <col min="5351" max="5598" width="9" style="168"/>
    <col min="5599" max="5599" width="20.6296296296296" style="168" customWidth="1"/>
    <col min="5600" max="5600" width="7.75" style="168" customWidth="1"/>
    <col min="5601" max="5606" width="7.62962962962963" style="168" customWidth="1"/>
    <col min="5607" max="5854" width="9" style="168"/>
    <col min="5855" max="5855" width="20.6296296296296" style="168" customWidth="1"/>
    <col min="5856" max="5856" width="7.75" style="168" customWidth="1"/>
    <col min="5857" max="5862" width="7.62962962962963" style="168" customWidth="1"/>
    <col min="5863" max="6110" width="9" style="168"/>
    <col min="6111" max="6111" width="20.6296296296296" style="168" customWidth="1"/>
    <col min="6112" max="6112" width="7.75" style="168" customWidth="1"/>
    <col min="6113" max="6118" width="7.62962962962963" style="168" customWidth="1"/>
    <col min="6119" max="6366" width="9" style="168"/>
    <col min="6367" max="6367" width="20.6296296296296" style="168" customWidth="1"/>
    <col min="6368" max="6368" width="7.75" style="168" customWidth="1"/>
    <col min="6369" max="6374" width="7.62962962962963" style="168" customWidth="1"/>
    <col min="6375" max="6622" width="9" style="168"/>
    <col min="6623" max="6623" width="20.6296296296296" style="168" customWidth="1"/>
    <col min="6624" max="6624" width="7.75" style="168" customWidth="1"/>
    <col min="6625" max="6630" width="7.62962962962963" style="168" customWidth="1"/>
    <col min="6631" max="6878" width="9" style="168"/>
    <col min="6879" max="6879" width="20.6296296296296" style="168" customWidth="1"/>
    <col min="6880" max="6880" width="7.75" style="168" customWidth="1"/>
    <col min="6881" max="6886" width="7.62962962962963" style="168" customWidth="1"/>
    <col min="6887" max="7134" width="9" style="168"/>
    <col min="7135" max="7135" width="20.6296296296296" style="168" customWidth="1"/>
    <col min="7136" max="7136" width="7.75" style="168" customWidth="1"/>
    <col min="7137" max="7142" width="7.62962962962963" style="168" customWidth="1"/>
    <col min="7143" max="7390" width="9" style="168"/>
    <col min="7391" max="7391" width="20.6296296296296" style="168" customWidth="1"/>
    <col min="7392" max="7392" width="7.75" style="168" customWidth="1"/>
    <col min="7393" max="7398" width="7.62962962962963" style="168" customWidth="1"/>
    <col min="7399" max="7646" width="9" style="168"/>
    <col min="7647" max="7647" width="20.6296296296296" style="168" customWidth="1"/>
    <col min="7648" max="7648" width="7.75" style="168" customWidth="1"/>
    <col min="7649" max="7654" width="7.62962962962963" style="168" customWidth="1"/>
    <col min="7655" max="7902" width="9" style="168"/>
    <col min="7903" max="7903" width="20.6296296296296" style="168" customWidth="1"/>
    <col min="7904" max="7904" width="7.75" style="168" customWidth="1"/>
    <col min="7905" max="7910" width="7.62962962962963" style="168" customWidth="1"/>
    <col min="7911" max="8158" width="9" style="168"/>
    <col min="8159" max="8159" width="20.6296296296296" style="168" customWidth="1"/>
    <col min="8160" max="8160" width="7.75" style="168" customWidth="1"/>
    <col min="8161" max="8166" width="7.62962962962963" style="168" customWidth="1"/>
    <col min="8167" max="8414" width="9" style="168"/>
    <col min="8415" max="8415" width="20.6296296296296" style="168" customWidth="1"/>
    <col min="8416" max="8416" width="7.75" style="168" customWidth="1"/>
    <col min="8417" max="8422" width="7.62962962962963" style="168" customWidth="1"/>
    <col min="8423" max="8670" width="9" style="168"/>
    <col min="8671" max="8671" width="20.6296296296296" style="168" customWidth="1"/>
    <col min="8672" max="8672" width="7.75" style="168" customWidth="1"/>
    <col min="8673" max="8678" width="7.62962962962963" style="168" customWidth="1"/>
    <col min="8679" max="8926" width="9" style="168"/>
    <col min="8927" max="8927" width="20.6296296296296" style="168" customWidth="1"/>
    <col min="8928" max="8928" width="7.75" style="168" customWidth="1"/>
    <col min="8929" max="8934" width="7.62962962962963" style="168" customWidth="1"/>
    <col min="8935" max="9182" width="9" style="168"/>
    <col min="9183" max="9183" width="20.6296296296296" style="168" customWidth="1"/>
    <col min="9184" max="9184" width="7.75" style="168" customWidth="1"/>
    <col min="9185" max="9190" width="7.62962962962963" style="168" customWidth="1"/>
    <col min="9191" max="9438" width="9" style="168"/>
    <col min="9439" max="9439" width="20.6296296296296" style="168" customWidth="1"/>
    <col min="9440" max="9440" width="7.75" style="168" customWidth="1"/>
    <col min="9441" max="9446" width="7.62962962962963" style="168" customWidth="1"/>
    <col min="9447" max="9694" width="9" style="168"/>
    <col min="9695" max="9695" width="20.6296296296296" style="168" customWidth="1"/>
    <col min="9696" max="9696" width="7.75" style="168" customWidth="1"/>
    <col min="9697" max="9702" width="7.62962962962963" style="168" customWidth="1"/>
    <col min="9703" max="9950" width="9" style="168"/>
    <col min="9951" max="9951" width="20.6296296296296" style="168" customWidth="1"/>
    <col min="9952" max="9952" width="7.75" style="168" customWidth="1"/>
    <col min="9953" max="9958" width="7.62962962962963" style="168" customWidth="1"/>
    <col min="9959" max="10206" width="9" style="168"/>
    <col min="10207" max="10207" width="20.6296296296296" style="168" customWidth="1"/>
    <col min="10208" max="10208" width="7.75" style="168" customWidth="1"/>
    <col min="10209" max="10214" width="7.62962962962963" style="168" customWidth="1"/>
    <col min="10215" max="10462" width="9" style="168"/>
    <col min="10463" max="10463" width="20.6296296296296" style="168" customWidth="1"/>
    <col min="10464" max="10464" width="7.75" style="168" customWidth="1"/>
    <col min="10465" max="10470" width="7.62962962962963" style="168" customWidth="1"/>
    <col min="10471" max="10718" width="9" style="168"/>
    <col min="10719" max="10719" width="20.6296296296296" style="168" customWidth="1"/>
    <col min="10720" max="10720" width="7.75" style="168" customWidth="1"/>
    <col min="10721" max="10726" width="7.62962962962963" style="168" customWidth="1"/>
    <col min="10727" max="10974" width="9" style="168"/>
    <col min="10975" max="10975" width="20.6296296296296" style="168" customWidth="1"/>
    <col min="10976" max="10976" width="7.75" style="168" customWidth="1"/>
    <col min="10977" max="10982" width="7.62962962962963" style="168" customWidth="1"/>
    <col min="10983" max="11230" width="9" style="168"/>
    <col min="11231" max="11231" width="20.6296296296296" style="168" customWidth="1"/>
    <col min="11232" max="11232" width="7.75" style="168" customWidth="1"/>
    <col min="11233" max="11238" width="7.62962962962963" style="168" customWidth="1"/>
    <col min="11239" max="11486" width="9" style="168"/>
    <col min="11487" max="11487" width="20.6296296296296" style="168" customWidth="1"/>
    <col min="11488" max="11488" width="7.75" style="168" customWidth="1"/>
    <col min="11489" max="11494" width="7.62962962962963" style="168" customWidth="1"/>
    <col min="11495" max="11742" width="9" style="168"/>
    <col min="11743" max="11743" width="20.6296296296296" style="168" customWidth="1"/>
    <col min="11744" max="11744" width="7.75" style="168" customWidth="1"/>
    <col min="11745" max="11750" width="7.62962962962963" style="168" customWidth="1"/>
    <col min="11751" max="11998" width="9" style="168"/>
    <col min="11999" max="11999" width="20.6296296296296" style="168" customWidth="1"/>
    <col min="12000" max="12000" width="7.75" style="168" customWidth="1"/>
    <col min="12001" max="12006" width="7.62962962962963" style="168" customWidth="1"/>
    <col min="12007" max="12254" width="9" style="168"/>
    <col min="12255" max="12255" width="20.6296296296296" style="168" customWidth="1"/>
    <col min="12256" max="12256" width="7.75" style="168" customWidth="1"/>
    <col min="12257" max="12262" width="7.62962962962963" style="168" customWidth="1"/>
    <col min="12263" max="12510" width="9" style="168"/>
    <col min="12511" max="12511" width="20.6296296296296" style="168" customWidth="1"/>
    <col min="12512" max="12512" width="7.75" style="168" customWidth="1"/>
    <col min="12513" max="12518" width="7.62962962962963" style="168" customWidth="1"/>
    <col min="12519" max="12766" width="9" style="168"/>
    <col min="12767" max="12767" width="20.6296296296296" style="168" customWidth="1"/>
    <col min="12768" max="12768" width="7.75" style="168" customWidth="1"/>
    <col min="12769" max="12774" width="7.62962962962963" style="168" customWidth="1"/>
    <col min="12775" max="13022" width="9" style="168"/>
    <col min="13023" max="13023" width="20.6296296296296" style="168" customWidth="1"/>
    <col min="13024" max="13024" width="7.75" style="168" customWidth="1"/>
    <col min="13025" max="13030" width="7.62962962962963" style="168" customWidth="1"/>
    <col min="13031" max="13278" width="9" style="168"/>
    <col min="13279" max="13279" width="20.6296296296296" style="168" customWidth="1"/>
    <col min="13280" max="13280" width="7.75" style="168" customWidth="1"/>
    <col min="13281" max="13286" width="7.62962962962963" style="168" customWidth="1"/>
    <col min="13287" max="13534" width="9" style="168"/>
    <col min="13535" max="13535" width="20.6296296296296" style="168" customWidth="1"/>
    <col min="13536" max="13536" width="7.75" style="168" customWidth="1"/>
    <col min="13537" max="13542" width="7.62962962962963" style="168" customWidth="1"/>
    <col min="13543" max="13790" width="9" style="168"/>
    <col min="13791" max="13791" width="20.6296296296296" style="168" customWidth="1"/>
    <col min="13792" max="13792" width="7.75" style="168" customWidth="1"/>
    <col min="13793" max="13798" width="7.62962962962963" style="168" customWidth="1"/>
    <col min="13799" max="14046" width="9" style="168"/>
    <col min="14047" max="14047" width="20.6296296296296" style="168" customWidth="1"/>
    <col min="14048" max="14048" width="7.75" style="168" customWidth="1"/>
    <col min="14049" max="14054" width="7.62962962962963" style="168" customWidth="1"/>
    <col min="14055" max="14302" width="9" style="168"/>
    <col min="14303" max="14303" width="20.6296296296296" style="168" customWidth="1"/>
    <col min="14304" max="14304" width="7.75" style="168" customWidth="1"/>
    <col min="14305" max="14310" width="7.62962962962963" style="168" customWidth="1"/>
    <col min="14311" max="14558" width="9" style="168"/>
    <col min="14559" max="14559" width="20.6296296296296" style="168" customWidth="1"/>
    <col min="14560" max="14560" width="7.75" style="168" customWidth="1"/>
    <col min="14561" max="14566" width="7.62962962962963" style="168" customWidth="1"/>
    <col min="14567" max="14814" width="9" style="168"/>
    <col min="14815" max="14815" width="20.6296296296296" style="168" customWidth="1"/>
    <col min="14816" max="14816" width="7.75" style="168" customWidth="1"/>
    <col min="14817" max="14822" width="7.62962962962963" style="168" customWidth="1"/>
    <col min="14823" max="15070" width="9" style="168"/>
    <col min="15071" max="15071" width="20.6296296296296" style="168" customWidth="1"/>
    <col min="15072" max="15072" width="7.75" style="168" customWidth="1"/>
    <col min="15073" max="15078" width="7.62962962962963" style="168" customWidth="1"/>
    <col min="15079" max="15326" width="9" style="168"/>
    <col min="15327" max="15327" width="20.6296296296296" style="168" customWidth="1"/>
    <col min="15328" max="15328" width="7.75" style="168" customWidth="1"/>
    <col min="15329" max="15334" width="7.62962962962963" style="168" customWidth="1"/>
    <col min="15335" max="15582" width="9" style="168"/>
    <col min="15583" max="15583" width="20.6296296296296" style="168" customWidth="1"/>
    <col min="15584" max="15584" width="7.75" style="168" customWidth="1"/>
    <col min="15585" max="15590" width="7.62962962962963" style="168" customWidth="1"/>
    <col min="15591" max="15838" width="9" style="168"/>
    <col min="15839" max="15839" width="20.6296296296296" style="168" customWidth="1"/>
    <col min="15840" max="15840" width="7.75" style="168" customWidth="1"/>
    <col min="15841" max="15846" width="7.62962962962963" style="168" customWidth="1"/>
    <col min="15847" max="16094" width="9" style="168"/>
    <col min="16095" max="16095" width="20.6296296296296" style="168" customWidth="1"/>
    <col min="16096" max="16096" width="7.75" style="168" customWidth="1"/>
    <col min="16097" max="16102" width="7.62962962962963" style="168" customWidth="1"/>
    <col min="16103" max="16384" width="9" style="168"/>
  </cols>
  <sheetData>
    <row r="1" ht="76.5" customHeight="1" spans="1:8">
      <c r="A1" s="170" t="s">
        <v>0</v>
      </c>
      <c r="B1" s="171"/>
      <c r="C1" s="171"/>
      <c r="D1" s="171"/>
      <c r="E1" s="171"/>
      <c r="F1" s="171"/>
      <c r="G1" s="171"/>
      <c r="H1" s="171"/>
    </row>
    <row r="2" ht="48" customHeight="1" spans="1:8">
      <c r="A2" s="172" t="s">
        <v>1</v>
      </c>
      <c r="B2" s="173" t="s">
        <v>2</v>
      </c>
      <c r="C2" s="173" t="s">
        <v>3</v>
      </c>
      <c r="D2" s="173" t="s">
        <v>4</v>
      </c>
      <c r="E2" s="174" t="s">
        <v>5</v>
      </c>
      <c r="F2" s="174" t="s">
        <v>6</v>
      </c>
      <c r="G2" s="173" t="s">
        <v>7</v>
      </c>
      <c r="H2" s="173" t="s">
        <v>8</v>
      </c>
    </row>
    <row r="3" ht="35.25" customHeight="1" spans="1:9">
      <c r="A3" s="175" t="s">
        <v>9</v>
      </c>
      <c r="B3" s="172" t="s">
        <v>10</v>
      </c>
      <c r="C3" s="176"/>
      <c r="D3" s="177">
        <v>134315</v>
      </c>
      <c r="E3" s="178">
        <v>1569568</v>
      </c>
      <c r="F3" s="179">
        <f>E3/(1+G3/100)</f>
        <v>1974299.37106918</v>
      </c>
      <c r="G3" s="180">
        <v>-20.5</v>
      </c>
      <c r="H3" s="181"/>
      <c r="I3" s="168">
        <f>E3/(1+G3/100)</f>
        <v>1974299.37106918</v>
      </c>
    </row>
    <row r="4" ht="35.25" customHeight="1" spans="1:9">
      <c r="A4" s="182" t="s">
        <v>11</v>
      </c>
      <c r="B4" s="172" t="s">
        <v>10</v>
      </c>
      <c r="C4" s="183"/>
      <c r="D4" s="177">
        <v>87925</v>
      </c>
      <c r="E4" s="178">
        <v>1011291</v>
      </c>
      <c r="F4" s="179">
        <f>E4/(1+G4/100)</f>
        <v>1242372.23587224</v>
      </c>
      <c r="G4" s="180">
        <v>-18.6</v>
      </c>
      <c r="H4" s="181"/>
      <c r="I4" s="168">
        <f>E4/(1+G4/100)</f>
        <v>1242372.23587224</v>
      </c>
    </row>
    <row r="5" ht="35.25" customHeight="1" spans="1:8">
      <c r="A5" s="182" t="s">
        <v>12</v>
      </c>
      <c r="B5" s="172" t="s">
        <v>10</v>
      </c>
      <c r="C5" s="184"/>
      <c r="D5" s="177">
        <v>46391</v>
      </c>
      <c r="E5" s="178">
        <v>558276</v>
      </c>
      <c r="F5" s="179">
        <f>E5/(1+G5/100)</f>
        <v>732645.669291339</v>
      </c>
      <c r="G5" s="180">
        <v>-23.8</v>
      </c>
      <c r="H5" s="181"/>
    </row>
    <row r="6" ht="35.25" customHeight="1" spans="1:8">
      <c r="A6" s="175" t="s">
        <v>13</v>
      </c>
      <c r="B6" s="172" t="s">
        <v>14</v>
      </c>
      <c r="C6" s="176"/>
      <c r="D6" s="185">
        <v>1</v>
      </c>
      <c r="E6" s="186">
        <v>30</v>
      </c>
      <c r="F6" s="187">
        <v>29</v>
      </c>
      <c r="G6" s="188">
        <v>3.45</v>
      </c>
      <c r="H6" s="181"/>
    </row>
    <row r="7" ht="35.25" customHeight="1" spans="1:8">
      <c r="A7" s="182" t="s">
        <v>15</v>
      </c>
      <c r="B7" s="172" t="s">
        <v>14</v>
      </c>
      <c r="C7" s="183"/>
      <c r="D7" s="185">
        <v>1</v>
      </c>
      <c r="E7" s="186">
        <v>8</v>
      </c>
      <c r="F7" s="187">
        <v>16</v>
      </c>
      <c r="G7" s="188">
        <v>-50</v>
      </c>
      <c r="H7" s="181"/>
    </row>
    <row r="8" ht="35.25" customHeight="1" spans="1:8">
      <c r="A8" s="182" t="s">
        <v>16</v>
      </c>
      <c r="B8" s="172" t="s">
        <v>10</v>
      </c>
      <c r="C8" s="184"/>
      <c r="D8" s="185">
        <v>5000</v>
      </c>
      <c r="E8" s="186">
        <v>71209</v>
      </c>
      <c r="F8" s="187">
        <v>44057</v>
      </c>
      <c r="G8" s="188">
        <v>61.63</v>
      </c>
      <c r="H8" s="181"/>
    </row>
    <row r="9" ht="35.25" customHeight="1" spans="1:8">
      <c r="A9" s="175" t="s">
        <v>17</v>
      </c>
      <c r="B9" s="172" t="s">
        <v>10</v>
      </c>
      <c r="C9" s="176">
        <v>92000</v>
      </c>
      <c r="D9" s="187">
        <v>1542</v>
      </c>
      <c r="E9" s="186">
        <v>53903</v>
      </c>
      <c r="F9" s="187">
        <v>50912</v>
      </c>
      <c r="G9" s="188">
        <v>5.87</v>
      </c>
      <c r="H9" s="181">
        <f>E9/C9*100</f>
        <v>58.5902173913043</v>
      </c>
    </row>
    <row r="10" ht="35.25" hidden="1" customHeight="1" spans="1:8">
      <c r="A10" s="189" t="s">
        <v>18</v>
      </c>
      <c r="B10" s="172" t="s">
        <v>14</v>
      </c>
      <c r="C10" s="190"/>
      <c r="D10" s="190"/>
      <c r="E10" s="191">
        <v>3</v>
      </c>
      <c r="F10" s="192">
        <v>6</v>
      </c>
      <c r="G10" s="193">
        <f>(E10-F10)/F10*100</f>
        <v>-50</v>
      </c>
      <c r="H10" s="194"/>
    </row>
  </sheetData>
  <mergeCells count="1">
    <mergeCell ref="A1:H1"/>
  </mergeCells>
  <printOptions horizontalCentered="1"/>
  <pageMargins left="0.708661417322835" right="0.708661417322835" top="1.33858267716535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4"/>
  <sheetViews>
    <sheetView workbookViewId="0">
      <selection activeCell="A1" sqref="A1:P24"/>
    </sheetView>
  </sheetViews>
  <sheetFormatPr defaultColWidth="8.75" defaultRowHeight="15.6"/>
  <cols>
    <col min="1" max="1" width="15.25" style="71" customWidth="1"/>
    <col min="2" max="2" width="6.87962962962963" style="72" customWidth="1"/>
    <col min="3" max="3" width="7.25" style="72" customWidth="1"/>
    <col min="4" max="4" width="8.37962962962963" style="72" customWidth="1"/>
    <col min="5" max="5" width="7" style="72" customWidth="1"/>
    <col min="6" max="6" width="9" style="72" customWidth="1"/>
    <col min="7" max="7" width="4.87962962962963" style="72" customWidth="1"/>
    <col min="8" max="8" width="5.87962962962963" style="72" customWidth="1"/>
    <col min="9" max="9" width="5.25" style="72" customWidth="1"/>
    <col min="10" max="10" width="6.25" style="73" customWidth="1"/>
    <col min="11" max="12" width="8.75" style="72" customWidth="1"/>
    <col min="13" max="13" width="8.37962962962963" style="74" customWidth="1"/>
    <col min="14" max="14" width="7.62962962962963" style="72" customWidth="1"/>
    <col min="15" max="15" width="7.37962962962963" style="73" customWidth="1"/>
    <col min="16" max="16" width="9" style="72" customWidth="1"/>
    <col min="17" max="17" width="8.75" style="72" customWidth="1"/>
    <col min="18" max="16384" width="8.75" style="72"/>
  </cols>
  <sheetData>
    <row r="1" ht="32.25" customHeight="1" spans="1:16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="68" customFormat="1" ht="35.25" customHeight="1" spans="1:16">
      <c r="A2" s="76" t="s">
        <v>20</v>
      </c>
      <c r="B2" s="77" t="s">
        <v>21</v>
      </c>
      <c r="C2" s="78"/>
      <c r="D2" s="78"/>
      <c r="E2" s="78"/>
      <c r="F2" s="79"/>
      <c r="G2" s="80" t="s">
        <v>22</v>
      </c>
      <c r="H2" s="81"/>
      <c r="I2" s="127" t="s">
        <v>23</v>
      </c>
      <c r="J2" s="128"/>
      <c r="K2" s="129" t="s">
        <v>24</v>
      </c>
      <c r="L2" s="81" t="s">
        <v>25</v>
      </c>
      <c r="M2" s="130"/>
      <c r="N2" s="130"/>
      <c r="O2" s="130"/>
      <c r="P2" s="131"/>
    </row>
    <row r="3" s="68" customFormat="1" ht="28.9" customHeight="1" spans="1:16">
      <c r="A3" s="82"/>
      <c r="B3" s="83" t="s">
        <v>26</v>
      </c>
      <c r="C3" s="84" t="s">
        <v>27</v>
      </c>
      <c r="D3" s="84" t="s">
        <v>28</v>
      </c>
      <c r="E3" s="84" t="s">
        <v>29</v>
      </c>
      <c r="F3" s="85" t="s">
        <v>30</v>
      </c>
      <c r="G3" s="86" t="s">
        <v>31</v>
      </c>
      <c r="H3" s="84" t="s">
        <v>32</v>
      </c>
      <c r="I3" s="84" t="s">
        <v>33</v>
      </c>
      <c r="J3" s="85" t="s">
        <v>34</v>
      </c>
      <c r="K3" s="132" t="s">
        <v>33</v>
      </c>
      <c r="L3" s="133" t="s">
        <v>33</v>
      </c>
      <c r="M3" s="134" t="s">
        <v>35</v>
      </c>
      <c r="N3" s="134" t="s">
        <v>28</v>
      </c>
      <c r="O3" s="135" t="s">
        <v>29</v>
      </c>
      <c r="P3" s="136" t="s">
        <v>30</v>
      </c>
    </row>
    <row r="4" s="69" customFormat="1" ht="22.5" customHeight="1" spans="1:16">
      <c r="A4" s="87" t="s">
        <v>36</v>
      </c>
      <c r="B4" s="88">
        <v>53903</v>
      </c>
      <c r="C4" s="89">
        <v>92000</v>
      </c>
      <c r="D4" s="90">
        <f t="shared" ref="D4:D11" si="0">B4/C4</f>
        <v>0.585902173913043</v>
      </c>
      <c r="E4" s="91">
        <v>50912</v>
      </c>
      <c r="F4" s="92">
        <f t="shared" ref="F4:F7" si="1">(B4-E4)/E4</f>
        <v>0.0587484286612194</v>
      </c>
      <c r="G4" s="93">
        <v>30</v>
      </c>
      <c r="H4" s="94">
        <v>8</v>
      </c>
      <c r="I4" s="137">
        <v>8</v>
      </c>
      <c r="J4" s="138">
        <v>12</v>
      </c>
      <c r="K4" s="139">
        <v>71209</v>
      </c>
      <c r="L4" s="140">
        <v>71209</v>
      </c>
      <c r="M4" s="141">
        <v>120000</v>
      </c>
      <c r="N4" s="142">
        <f t="shared" ref="N4:N6" si="2">L4/M4</f>
        <v>0.593408333333333</v>
      </c>
      <c r="O4" s="143">
        <v>44057</v>
      </c>
      <c r="P4" s="144">
        <f t="shared" ref="P4:P6" si="3">(L4-O4)/O4</f>
        <v>0.616292530131421</v>
      </c>
    </row>
    <row r="5" s="68" customFormat="1" ht="20.1" customHeight="1" spans="1:16">
      <c r="A5" s="95" t="s">
        <v>37</v>
      </c>
      <c r="B5" s="96">
        <v>28189</v>
      </c>
      <c r="C5" s="97">
        <v>30000</v>
      </c>
      <c r="D5" s="98">
        <f t="shared" si="0"/>
        <v>0.939633333333333</v>
      </c>
      <c r="E5" s="99">
        <v>38557</v>
      </c>
      <c r="F5" s="100">
        <f t="shared" si="1"/>
        <v>-0.26890058873875</v>
      </c>
      <c r="G5" s="101">
        <v>7</v>
      </c>
      <c r="H5" s="102">
        <v>3</v>
      </c>
      <c r="I5" s="102">
        <v>3</v>
      </c>
      <c r="J5" s="145">
        <v>4</v>
      </c>
      <c r="K5" s="146">
        <v>30687</v>
      </c>
      <c r="L5" s="147">
        <v>30687</v>
      </c>
      <c r="M5" s="148">
        <v>35000</v>
      </c>
      <c r="N5" s="149">
        <f t="shared" si="2"/>
        <v>0.876771428571429</v>
      </c>
      <c r="O5" s="150">
        <v>5765</v>
      </c>
      <c r="P5" s="151">
        <f t="shared" si="3"/>
        <v>4.32298352124892</v>
      </c>
    </row>
    <row r="6" s="68" customFormat="1" ht="20.1" customHeight="1" spans="1:16">
      <c r="A6" s="103" t="s">
        <v>38</v>
      </c>
      <c r="B6" s="104">
        <v>19562</v>
      </c>
      <c r="C6" s="105">
        <v>38000</v>
      </c>
      <c r="D6" s="106">
        <f t="shared" si="0"/>
        <v>0.514789473684211</v>
      </c>
      <c r="E6" s="107">
        <v>7656</v>
      </c>
      <c r="F6" s="108">
        <f t="shared" si="1"/>
        <v>1.55512016718913</v>
      </c>
      <c r="G6" s="109">
        <v>11</v>
      </c>
      <c r="H6" s="110">
        <v>4</v>
      </c>
      <c r="I6" s="110">
        <v>3</v>
      </c>
      <c r="J6" s="152">
        <v>5</v>
      </c>
      <c r="K6" s="153">
        <v>28038</v>
      </c>
      <c r="L6" s="154">
        <v>28037.982</v>
      </c>
      <c r="M6" s="155">
        <v>52500</v>
      </c>
      <c r="N6" s="156">
        <f t="shared" si="2"/>
        <v>0.5340568</v>
      </c>
      <c r="O6" s="157">
        <v>20931</v>
      </c>
      <c r="P6" s="158">
        <f t="shared" si="3"/>
        <v>0.339543356743586</v>
      </c>
    </row>
    <row r="7" s="68" customFormat="1" ht="26.25" customHeight="1" spans="1:16">
      <c r="A7" s="111" t="s">
        <v>39</v>
      </c>
      <c r="B7" s="104">
        <v>4009</v>
      </c>
      <c r="C7" s="105">
        <v>5500</v>
      </c>
      <c r="D7" s="106">
        <f t="shared" si="0"/>
        <v>0.728909090909091</v>
      </c>
      <c r="E7" s="107">
        <v>868</v>
      </c>
      <c r="F7" s="108">
        <f t="shared" si="1"/>
        <v>3.61866359447005</v>
      </c>
      <c r="G7" s="109"/>
      <c r="H7" s="110"/>
      <c r="I7" s="110">
        <v>1</v>
      </c>
      <c r="J7" s="152">
        <v>1</v>
      </c>
      <c r="K7" s="153">
        <v>3500</v>
      </c>
      <c r="L7" s="154">
        <v>3500</v>
      </c>
      <c r="M7" s="155">
        <v>17600</v>
      </c>
      <c r="N7" s="156"/>
      <c r="O7" s="157"/>
      <c r="P7" s="158"/>
    </row>
    <row r="8" s="68" customFormat="1" ht="20.1" customHeight="1" spans="1:16">
      <c r="A8" s="103" t="s">
        <v>40</v>
      </c>
      <c r="B8" s="104">
        <v>3730</v>
      </c>
      <c r="C8" s="112">
        <v>2200</v>
      </c>
      <c r="D8" s="106">
        <f t="shared" si="0"/>
        <v>1.69545454545455</v>
      </c>
      <c r="E8" s="107"/>
      <c r="F8" s="108"/>
      <c r="G8" s="109">
        <v>7</v>
      </c>
      <c r="H8" s="110">
        <v>1</v>
      </c>
      <c r="I8" s="110">
        <v>1</v>
      </c>
      <c r="J8" s="152"/>
      <c r="K8" s="153">
        <v>7433</v>
      </c>
      <c r="L8" s="154">
        <v>7433.18</v>
      </c>
      <c r="M8" s="155">
        <v>5600</v>
      </c>
      <c r="N8" s="156">
        <f t="shared" ref="N8:N14" si="4">L8/M8</f>
        <v>1.32735357142857</v>
      </c>
      <c r="O8" s="157">
        <v>31.76</v>
      </c>
      <c r="P8" s="158">
        <f t="shared" ref="P8:P14" si="5">(L8-O8)/O8</f>
        <v>233.042191435768</v>
      </c>
    </row>
    <row r="9" s="68" customFormat="1" ht="20.1" customHeight="1" spans="1:18">
      <c r="A9" s="113" t="s">
        <v>41</v>
      </c>
      <c r="B9" s="104">
        <v>5</v>
      </c>
      <c r="C9" s="112">
        <v>1600</v>
      </c>
      <c r="D9" s="106">
        <f t="shared" si="0"/>
        <v>0.003125</v>
      </c>
      <c r="E9" s="107">
        <v>15</v>
      </c>
      <c r="F9" s="108">
        <f t="shared" ref="F9:F11" si="6">(B9-E9)/E9</f>
        <v>-0.666666666666667</v>
      </c>
      <c r="G9" s="109"/>
      <c r="H9" s="110"/>
      <c r="I9" s="110"/>
      <c r="J9" s="152"/>
      <c r="K9" s="153"/>
      <c r="L9" s="154"/>
      <c r="M9" s="155">
        <v>1600</v>
      </c>
      <c r="N9" s="156"/>
      <c r="O9" s="157"/>
      <c r="P9" s="158"/>
      <c r="R9" s="166"/>
    </row>
    <row r="10" s="68" customFormat="1" ht="20.1" customHeight="1" spans="1:16">
      <c r="A10" s="103" t="s">
        <v>42</v>
      </c>
      <c r="B10" s="104">
        <v>92</v>
      </c>
      <c r="C10" s="114">
        <v>1600</v>
      </c>
      <c r="D10" s="106">
        <f t="shared" si="0"/>
        <v>0.0575</v>
      </c>
      <c r="E10" s="107">
        <v>195</v>
      </c>
      <c r="F10" s="108">
        <f t="shared" si="6"/>
        <v>-0.528205128205128</v>
      </c>
      <c r="G10" s="109"/>
      <c r="H10" s="110"/>
      <c r="I10" s="110"/>
      <c r="J10" s="152"/>
      <c r="K10" s="153"/>
      <c r="L10" s="154"/>
      <c r="M10" s="155">
        <v>1600</v>
      </c>
      <c r="N10" s="156"/>
      <c r="O10" s="157">
        <v>188</v>
      </c>
      <c r="P10" s="158"/>
    </row>
    <row r="11" s="68" customFormat="1" ht="20.1" customHeight="1" spans="1:18">
      <c r="A11" s="103" t="s">
        <v>43</v>
      </c>
      <c r="B11" s="104">
        <v>50</v>
      </c>
      <c r="C11" s="112">
        <v>1600</v>
      </c>
      <c r="D11" s="106">
        <f t="shared" si="0"/>
        <v>0.03125</v>
      </c>
      <c r="E11" s="107">
        <v>200</v>
      </c>
      <c r="F11" s="108">
        <f t="shared" si="6"/>
        <v>-0.75</v>
      </c>
      <c r="G11" s="109"/>
      <c r="H11" s="110"/>
      <c r="I11" s="110"/>
      <c r="J11" s="152"/>
      <c r="K11" s="153">
        <v>395</v>
      </c>
      <c r="L11" s="154">
        <v>395</v>
      </c>
      <c r="M11" s="155">
        <v>1600</v>
      </c>
      <c r="N11" s="156">
        <f t="shared" si="4"/>
        <v>0.246875</v>
      </c>
      <c r="O11" s="157">
        <v>140</v>
      </c>
      <c r="P11" s="158">
        <f t="shared" si="5"/>
        <v>1.82142857142857</v>
      </c>
      <c r="R11" s="166"/>
    </row>
    <row r="12" s="68" customFormat="1" ht="20.1" customHeight="1" spans="1:16">
      <c r="A12" s="103" t="s">
        <v>44</v>
      </c>
      <c r="B12" s="104"/>
      <c r="C12" s="112">
        <v>1800</v>
      </c>
      <c r="D12" s="106"/>
      <c r="E12" s="107"/>
      <c r="F12" s="108"/>
      <c r="G12" s="109"/>
      <c r="H12" s="110"/>
      <c r="I12" s="110"/>
      <c r="J12" s="152"/>
      <c r="K12" s="153"/>
      <c r="L12" s="154"/>
      <c r="M12" s="155">
        <v>2000</v>
      </c>
      <c r="N12" s="156"/>
      <c r="O12" s="157">
        <v>3400</v>
      </c>
      <c r="P12" s="158"/>
    </row>
    <row r="13" s="68" customFormat="1" ht="20.1" customHeight="1" spans="1:16">
      <c r="A13" s="103" t="s">
        <v>45</v>
      </c>
      <c r="B13" s="104">
        <v>10</v>
      </c>
      <c r="C13" s="112">
        <v>1800</v>
      </c>
      <c r="D13" s="106">
        <f t="shared" ref="D13:D19" si="7">B13/C13</f>
        <v>0.00555555555555556</v>
      </c>
      <c r="E13" s="107">
        <v>461</v>
      </c>
      <c r="F13" s="108">
        <f t="shared" ref="F13:F17" si="8">(B13-E13)/E13</f>
        <v>-0.978308026030369</v>
      </c>
      <c r="G13" s="109">
        <v>1</v>
      </c>
      <c r="H13" s="110"/>
      <c r="I13" s="110"/>
      <c r="J13" s="152"/>
      <c r="K13" s="153">
        <v>95.15</v>
      </c>
      <c r="L13" s="154">
        <v>95.15</v>
      </c>
      <c r="M13" s="155">
        <v>2400</v>
      </c>
      <c r="N13" s="156">
        <f t="shared" si="4"/>
        <v>0.0396458333333333</v>
      </c>
      <c r="O13" s="157">
        <v>1100</v>
      </c>
      <c r="P13" s="158">
        <f t="shared" si="5"/>
        <v>-0.9135</v>
      </c>
    </row>
    <row r="14" s="68" customFormat="1" ht="20.1" customHeight="1" spans="1:16">
      <c r="A14" s="103" t="s">
        <v>46</v>
      </c>
      <c r="B14" s="104">
        <v>49</v>
      </c>
      <c r="C14" s="112">
        <v>2200</v>
      </c>
      <c r="D14" s="106">
        <f t="shared" si="7"/>
        <v>0.0222727272727273</v>
      </c>
      <c r="E14" s="107"/>
      <c r="F14" s="108"/>
      <c r="G14" s="109"/>
      <c r="H14" s="110"/>
      <c r="I14" s="110"/>
      <c r="J14" s="152"/>
      <c r="K14" s="153">
        <v>50</v>
      </c>
      <c r="L14" s="154">
        <v>50</v>
      </c>
      <c r="M14" s="155">
        <v>2400</v>
      </c>
      <c r="N14" s="156">
        <f t="shared" si="4"/>
        <v>0.0208333333333333</v>
      </c>
      <c r="O14" s="157">
        <v>14.57</v>
      </c>
      <c r="P14" s="158">
        <f t="shared" si="5"/>
        <v>2.43170899107756</v>
      </c>
    </row>
    <row r="15" s="68" customFormat="1" ht="20.1" customHeight="1" spans="1:16">
      <c r="A15" s="103" t="s">
        <v>47</v>
      </c>
      <c r="B15" s="104">
        <v>744</v>
      </c>
      <c r="C15" s="115">
        <v>2200</v>
      </c>
      <c r="D15" s="106">
        <f t="shared" si="7"/>
        <v>0.338181818181818</v>
      </c>
      <c r="E15" s="107"/>
      <c r="F15" s="108"/>
      <c r="G15" s="109"/>
      <c r="H15" s="110"/>
      <c r="I15" s="110"/>
      <c r="J15" s="152"/>
      <c r="K15" s="153"/>
      <c r="L15" s="154"/>
      <c r="M15" s="155">
        <v>2400</v>
      </c>
      <c r="N15" s="156"/>
      <c r="O15" s="157">
        <v>1672</v>
      </c>
      <c r="P15" s="158"/>
    </row>
    <row r="16" s="68" customFormat="1" ht="20.1" customHeight="1" spans="1:16">
      <c r="A16" s="103" t="s">
        <v>48</v>
      </c>
      <c r="B16" s="104">
        <v>2500</v>
      </c>
      <c r="C16" s="112">
        <v>2200</v>
      </c>
      <c r="D16" s="106">
        <f t="shared" si="7"/>
        <v>1.13636363636364</v>
      </c>
      <c r="E16" s="107">
        <v>2500</v>
      </c>
      <c r="F16" s="108">
        <f t="shared" si="8"/>
        <v>0</v>
      </c>
      <c r="G16" s="109"/>
      <c r="H16" s="110"/>
      <c r="I16" s="110"/>
      <c r="J16" s="152"/>
      <c r="K16" s="153"/>
      <c r="L16" s="154"/>
      <c r="M16" s="155">
        <v>2400</v>
      </c>
      <c r="N16" s="156"/>
      <c r="O16" s="157">
        <v>2500</v>
      </c>
      <c r="P16" s="158"/>
    </row>
    <row r="17" s="68" customFormat="1" ht="20.1" customHeight="1" spans="1:16">
      <c r="A17" s="103" t="s">
        <v>49</v>
      </c>
      <c r="B17" s="104">
        <v>1455</v>
      </c>
      <c r="C17" s="112">
        <v>1600</v>
      </c>
      <c r="D17" s="106">
        <f t="shared" si="7"/>
        <v>0.909375</v>
      </c>
      <c r="E17" s="107">
        <v>1600</v>
      </c>
      <c r="F17" s="108">
        <f t="shared" si="8"/>
        <v>-0.090625</v>
      </c>
      <c r="G17" s="109">
        <v>3</v>
      </c>
      <c r="H17" s="110"/>
      <c r="I17" s="110"/>
      <c r="J17" s="152"/>
      <c r="K17" s="153">
        <v>303</v>
      </c>
      <c r="L17" s="154">
        <v>303</v>
      </c>
      <c r="M17" s="155">
        <v>1200</v>
      </c>
      <c r="N17" s="156">
        <f>L17/M17</f>
        <v>0.2525</v>
      </c>
      <c r="O17" s="157"/>
      <c r="P17" s="158"/>
    </row>
    <row r="18" s="68" customFormat="1" ht="20.1" customHeight="1" spans="1:16">
      <c r="A18" s="103" t="s">
        <v>50</v>
      </c>
      <c r="B18" s="104">
        <v>150</v>
      </c>
      <c r="C18" s="115">
        <v>1600</v>
      </c>
      <c r="D18" s="116">
        <f t="shared" si="7"/>
        <v>0.09375</v>
      </c>
      <c r="E18" s="107"/>
      <c r="F18" s="108"/>
      <c r="G18" s="109">
        <v>1</v>
      </c>
      <c r="H18" s="110"/>
      <c r="I18" s="110"/>
      <c r="J18" s="152"/>
      <c r="K18" s="153">
        <v>208</v>
      </c>
      <c r="L18" s="154">
        <v>208</v>
      </c>
      <c r="M18" s="155">
        <v>1200</v>
      </c>
      <c r="N18" s="156">
        <f>L18/M18</f>
        <v>0.173333333333333</v>
      </c>
      <c r="O18" s="157"/>
      <c r="P18" s="158"/>
    </row>
    <row r="19" s="68" customFormat="1" ht="20.1" customHeight="1" spans="1:16">
      <c r="A19" s="117" t="s">
        <v>51</v>
      </c>
      <c r="B19" s="118">
        <v>122</v>
      </c>
      <c r="C19" s="119">
        <v>1800</v>
      </c>
      <c r="D19" s="120">
        <f t="shared" si="7"/>
        <v>0.0677777777777778</v>
      </c>
      <c r="E19" s="121">
        <v>497</v>
      </c>
      <c r="F19" s="122">
        <f>(B19-E19)/E19</f>
        <v>-0.754527162977867</v>
      </c>
      <c r="G19" s="123"/>
      <c r="H19" s="124"/>
      <c r="I19" s="124"/>
      <c r="J19" s="159"/>
      <c r="K19" s="160">
        <v>500</v>
      </c>
      <c r="L19" s="161">
        <v>500</v>
      </c>
      <c r="M19" s="162">
        <v>1600</v>
      </c>
      <c r="N19" s="163"/>
      <c r="O19" s="164">
        <v>3300</v>
      </c>
      <c r="P19" s="165"/>
    </row>
    <row r="20" s="70" customFormat="1" ht="14.25" customHeight="1" spans="1:16">
      <c r="A20" s="125" t="s">
        <v>52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</row>
    <row r="21" s="70" customFormat="1" ht="14.25" customHeight="1" spans="1:16">
      <c r="A21" s="126" t="s">
        <v>53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</row>
    <row r="22" s="70" customFormat="1" ht="14.25" customHeight="1" spans="1:16">
      <c r="A22" s="126" t="s">
        <v>54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</row>
    <row r="23" spans="1:18">
      <c r="A23" s="126" t="s">
        <v>55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67"/>
      <c r="R23" s="167"/>
    </row>
    <row r="24" ht="13.8" spans="1:16">
      <c r="A24" s="126" t="s">
        <v>56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</row>
  </sheetData>
  <mergeCells count="11">
    <mergeCell ref="A1:P1"/>
    <mergeCell ref="B2:F2"/>
    <mergeCell ref="G2:H2"/>
    <mergeCell ref="I2:J2"/>
    <mergeCell ref="L2:P2"/>
    <mergeCell ref="A20:P20"/>
    <mergeCell ref="A21:P21"/>
    <mergeCell ref="A22:P22"/>
    <mergeCell ref="A23:P23"/>
    <mergeCell ref="A24:P24"/>
    <mergeCell ref="A2:A3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1"/>
  <sheetViews>
    <sheetView tabSelected="1" workbookViewId="0">
      <selection activeCell="J25" sqref="J25"/>
    </sheetView>
  </sheetViews>
  <sheetFormatPr defaultColWidth="9" defaultRowHeight="13.8"/>
  <cols>
    <col min="1" max="1" width="10.8796296296296" customWidth="1"/>
    <col min="2" max="2" width="7.66666666666667" customWidth="1"/>
    <col min="3" max="3" width="8.25" customWidth="1"/>
    <col min="4" max="4" width="8.66666666666667" customWidth="1"/>
    <col min="5" max="5" width="7.88888888888889" customWidth="1"/>
    <col min="6" max="6" width="6.55555555555556" customWidth="1"/>
    <col min="7" max="7" width="8.22222222222222" customWidth="1"/>
    <col min="8" max="8" width="8" customWidth="1"/>
    <col min="9" max="9" width="8.66666666666667" customWidth="1"/>
    <col min="10" max="10" width="7.44444444444444" customWidth="1"/>
    <col min="11" max="11" width="7.11111111111111" customWidth="1"/>
    <col min="12" max="12" width="8.25" customWidth="1"/>
    <col min="13" max="13" width="7.87962962962963" customWidth="1"/>
    <col min="14" max="14" width="7.77777777777778" customWidth="1"/>
    <col min="15" max="15" width="7.5" customWidth="1"/>
    <col min="16" max="16" width="6.88888888888889" customWidth="1"/>
  </cols>
  <sheetData>
    <row r="1" ht="25.8" spans="1:16">
      <c r="A1" s="38" t="s">
        <v>57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ht="21.75" customHeight="1" spans="1:16">
      <c r="A2" s="39" t="s">
        <v>58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63"/>
      <c r="M2" s="63"/>
      <c r="N2" s="63"/>
      <c r="O2" s="64" t="s">
        <v>59</v>
      </c>
      <c r="P2" s="63"/>
    </row>
    <row r="3" ht="21.75" customHeight="1" spans="1:16">
      <c r="A3" s="41"/>
      <c r="B3" s="42" t="s">
        <v>60</v>
      </c>
      <c r="C3" s="42"/>
      <c r="D3" s="42"/>
      <c r="E3" s="42"/>
      <c r="F3" s="43"/>
      <c r="G3" s="42" t="s">
        <v>61</v>
      </c>
      <c r="H3" s="42"/>
      <c r="I3" s="42"/>
      <c r="J3" s="42"/>
      <c r="K3" s="43"/>
      <c r="L3" s="65" t="s">
        <v>62</v>
      </c>
      <c r="M3" s="42"/>
      <c r="N3" s="42"/>
      <c r="O3" s="42"/>
      <c r="P3" s="43"/>
    </row>
    <row r="4" ht="21.75" customHeight="1" spans="1:16">
      <c r="A4" s="44"/>
      <c r="B4" s="45" t="s">
        <v>63</v>
      </c>
      <c r="C4" s="45" t="s">
        <v>64</v>
      </c>
      <c r="D4" s="45" t="s">
        <v>31</v>
      </c>
      <c r="E4" s="45" t="s">
        <v>64</v>
      </c>
      <c r="F4" s="46" t="s">
        <v>65</v>
      </c>
      <c r="G4" s="45" t="s">
        <v>63</v>
      </c>
      <c r="H4" s="45" t="s">
        <v>64</v>
      </c>
      <c r="I4" s="45" t="s">
        <v>31</v>
      </c>
      <c r="J4" s="45" t="s">
        <v>64</v>
      </c>
      <c r="K4" s="46" t="s">
        <v>65</v>
      </c>
      <c r="L4" s="66" t="s">
        <v>63</v>
      </c>
      <c r="M4" s="45" t="s">
        <v>64</v>
      </c>
      <c r="N4" s="45" t="s">
        <v>31</v>
      </c>
      <c r="O4" s="45" t="s">
        <v>64</v>
      </c>
      <c r="P4" s="46" t="s">
        <v>65</v>
      </c>
    </row>
    <row r="5" ht="26.25" customHeight="1" spans="1:16">
      <c r="A5" s="47" t="s">
        <v>36</v>
      </c>
      <c r="B5" s="48">
        <v>134315</v>
      </c>
      <c r="C5" s="49">
        <v>-32.99</v>
      </c>
      <c r="D5" s="48">
        <v>1569568</v>
      </c>
      <c r="E5" s="49">
        <v>-20.5</v>
      </c>
      <c r="F5" s="50">
        <v>100</v>
      </c>
      <c r="G5" s="51">
        <v>87925</v>
      </c>
      <c r="H5" s="49">
        <v>-27.53</v>
      </c>
      <c r="I5" s="48">
        <v>1011292</v>
      </c>
      <c r="J5" s="49">
        <v>-18.58</v>
      </c>
      <c r="K5" s="50">
        <v>100</v>
      </c>
      <c r="L5" s="48">
        <v>46391</v>
      </c>
      <c r="M5" s="49">
        <v>-41.37</v>
      </c>
      <c r="N5" s="48">
        <v>558276</v>
      </c>
      <c r="O5" s="49">
        <v>-23.75</v>
      </c>
      <c r="P5" s="50">
        <v>100</v>
      </c>
    </row>
    <row r="6" ht="26.25" customHeight="1" spans="1:16">
      <c r="A6" s="52" t="s">
        <v>37</v>
      </c>
      <c r="B6" s="53">
        <v>54184</v>
      </c>
      <c r="C6" s="54">
        <v>-37.16</v>
      </c>
      <c r="D6" s="53">
        <v>635764</v>
      </c>
      <c r="E6" s="54">
        <v>-14.24</v>
      </c>
      <c r="F6" s="55">
        <f t="shared" ref="F6:F20" si="0">D6/1569568*100</f>
        <v>40.5056678015862</v>
      </c>
      <c r="G6" s="53">
        <v>26729</v>
      </c>
      <c r="H6" s="54">
        <v>-46.05</v>
      </c>
      <c r="I6" s="53">
        <v>352590</v>
      </c>
      <c r="J6" s="54">
        <v>-18.12</v>
      </c>
      <c r="K6" s="55">
        <f t="shared" ref="K6:K20" si="1">I6/1011292*100</f>
        <v>34.8653010208723</v>
      </c>
      <c r="L6" s="53">
        <v>27455</v>
      </c>
      <c r="M6" s="54">
        <v>-25.15</v>
      </c>
      <c r="N6" s="53">
        <v>283174</v>
      </c>
      <c r="O6" s="54">
        <v>-8.87</v>
      </c>
      <c r="P6" s="55">
        <f t="shared" ref="P6:P20" si="2">N6/558276*100</f>
        <v>50.7229399078592</v>
      </c>
    </row>
    <row r="7" ht="26.25" customHeight="1" spans="1:16">
      <c r="A7" s="52" t="s">
        <v>66</v>
      </c>
      <c r="B7" s="53">
        <v>29403</v>
      </c>
      <c r="C7" s="54">
        <v>-38.59</v>
      </c>
      <c r="D7" s="53">
        <v>393715</v>
      </c>
      <c r="E7" s="54">
        <v>-23.21</v>
      </c>
      <c r="F7" s="55">
        <f t="shared" si="0"/>
        <v>25.0842907092907</v>
      </c>
      <c r="G7" s="53">
        <v>17251</v>
      </c>
      <c r="H7" s="54">
        <v>-13.12</v>
      </c>
      <c r="I7" s="53">
        <v>229769</v>
      </c>
      <c r="J7" s="54">
        <v>-10.23</v>
      </c>
      <c r="K7" s="55">
        <f t="shared" si="1"/>
        <v>22.7203418992734</v>
      </c>
      <c r="L7" s="53">
        <v>12153</v>
      </c>
      <c r="M7" s="54">
        <v>-56.63</v>
      </c>
      <c r="N7" s="53">
        <v>163946</v>
      </c>
      <c r="O7" s="54">
        <v>-36.15</v>
      </c>
      <c r="P7" s="55">
        <f t="shared" si="2"/>
        <v>29.3664782294062</v>
      </c>
    </row>
    <row r="8" ht="26.25" customHeight="1" spans="1:16">
      <c r="A8" s="52" t="s">
        <v>39</v>
      </c>
      <c r="B8" s="53"/>
      <c r="C8" s="56"/>
      <c r="D8" s="57"/>
      <c r="E8" s="56"/>
      <c r="F8" s="55"/>
      <c r="G8" s="53"/>
      <c r="H8" s="56"/>
      <c r="I8" s="53"/>
      <c r="J8" s="56"/>
      <c r="K8" s="55"/>
      <c r="L8" s="53"/>
      <c r="M8" s="56"/>
      <c r="N8" s="53"/>
      <c r="O8" s="56"/>
      <c r="P8" s="55"/>
    </row>
    <row r="9" ht="26.25" customHeight="1" spans="1:16">
      <c r="A9" s="52" t="s">
        <v>40</v>
      </c>
      <c r="B9" s="53">
        <v>7674</v>
      </c>
      <c r="C9" s="54">
        <v>-7.36</v>
      </c>
      <c r="D9" s="53">
        <v>69473</v>
      </c>
      <c r="E9" s="54">
        <v>-14.39</v>
      </c>
      <c r="F9" s="55">
        <f t="shared" si="0"/>
        <v>4.42624977063753</v>
      </c>
      <c r="G9" s="53">
        <v>7029</v>
      </c>
      <c r="H9" s="54">
        <v>8.79</v>
      </c>
      <c r="I9" s="53">
        <v>58010</v>
      </c>
      <c r="J9" s="54">
        <v>-7.98</v>
      </c>
      <c r="K9" s="55">
        <f t="shared" si="1"/>
        <v>5.73622653002298</v>
      </c>
      <c r="L9" s="53">
        <v>645</v>
      </c>
      <c r="M9" s="54">
        <v>-64.61</v>
      </c>
      <c r="N9" s="53">
        <v>11464</v>
      </c>
      <c r="O9" s="54">
        <v>-36.71</v>
      </c>
      <c r="P9" s="55">
        <f t="shared" si="2"/>
        <v>2.05346459457329</v>
      </c>
    </row>
    <row r="10" ht="26.25" customHeight="1" spans="1:16">
      <c r="A10" s="52" t="s">
        <v>67</v>
      </c>
      <c r="B10" s="53">
        <v>1215</v>
      </c>
      <c r="C10" s="56">
        <v>-26.2</v>
      </c>
      <c r="D10" s="57">
        <v>14377</v>
      </c>
      <c r="E10" s="56">
        <v>29.04</v>
      </c>
      <c r="F10" s="55">
        <f t="shared" si="0"/>
        <v>0.915984525678403</v>
      </c>
      <c r="G10" s="53">
        <v>1022</v>
      </c>
      <c r="H10" s="56">
        <v>-27.81</v>
      </c>
      <c r="I10" s="53">
        <v>13118</v>
      </c>
      <c r="J10" s="56">
        <v>37.75</v>
      </c>
      <c r="K10" s="55">
        <f t="shared" si="1"/>
        <v>1.29715255336738</v>
      </c>
      <c r="L10" s="53">
        <v>193</v>
      </c>
      <c r="M10" s="56">
        <v>-16.35</v>
      </c>
      <c r="N10" s="53">
        <v>1260</v>
      </c>
      <c r="O10" s="56">
        <v>-22.19</v>
      </c>
      <c r="P10" s="55">
        <f t="shared" si="2"/>
        <v>0.225694817617093</v>
      </c>
    </row>
    <row r="11" ht="26.25" customHeight="1" spans="1:16">
      <c r="A11" s="52" t="s">
        <v>42</v>
      </c>
      <c r="B11" s="53">
        <v>2752</v>
      </c>
      <c r="C11" s="54">
        <v>-16.09</v>
      </c>
      <c r="D11" s="53">
        <v>26337</v>
      </c>
      <c r="E11" s="54">
        <v>-25.14</v>
      </c>
      <c r="F11" s="55">
        <f t="shared" si="0"/>
        <v>1.67797763461029</v>
      </c>
      <c r="G11" s="53">
        <v>2554</v>
      </c>
      <c r="H11" s="54">
        <v>-14.6</v>
      </c>
      <c r="I11" s="53">
        <v>23389</v>
      </c>
      <c r="J11" s="54">
        <v>-20.75</v>
      </c>
      <c r="K11" s="55">
        <f t="shared" si="1"/>
        <v>2.31278404259106</v>
      </c>
      <c r="L11" s="53">
        <v>198</v>
      </c>
      <c r="M11" s="54">
        <v>-31.41</v>
      </c>
      <c r="N11" s="53">
        <v>2949</v>
      </c>
      <c r="O11" s="54">
        <v>-47.99</v>
      </c>
      <c r="P11" s="55">
        <f t="shared" si="2"/>
        <v>0.528233346946672</v>
      </c>
    </row>
    <row r="12" ht="26.25" customHeight="1" spans="1:16">
      <c r="A12" s="52" t="s">
        <v>43</v>
      </c>
      <c r="B12" s="53">
        <v>1008</v>
      </c>
      <c r="C12" s="54">
        <v>-36.14</v>
      </c>
      <c r="D12" s="53">
        <v>14479</v>
      </c>
      <c r="E12" s="54">
        <v>-17.39</v>
      </c>
      <c r="F12" s="55">
        <f t="shared" si="0"/>
        <v>0.922483129115782</v>
      </c>
      <c r="G12" s="53">
        <v>927</v>
      </c>
      <c r="H12" s="54">
        <v>-24.74</v>
      </c>
      <c r="I12" s="53">
        <v>10603</v>
      </c>
      <c r="J12" s="54">
        <v>-18.32</v>
      </c>
      <c r="K12" s="55">
        <f t="shared" si="1"/>
        <v>1.0484607808625</v>
      </c>
      <c r="L12" s="53">
        <v>81</v>
      </c>
      <c r="M12" s="54">
        <v>-76.64</v>
      </c>
      <c r="N12" s="53">
        <v>3875</v>
      </c>
      <c r="O12" s="54">
        <v>-14.74</v>
      </c>
      <c r="P12" s="55">
        <f t="shared" si="2"/>
        <v>0.694101125608122</v>
      </c>
    </row>
    <row r="13" ht="26.25" customHeight="1" spans="1:16">
      <c r="A13" s="52" t="s">
        <v>44</v>
      </c>
      <c r="B13" s="53">
        <v>2003</v>
      </c>
      <c r="C13" s="54">
        <v>-16.42</v>
      </c>
      <c r="D13" s="53">
        <v>19026</v>
      </c>
      <c r="E13" s="54">
        <v>-7.26</v>
      </c>
      <c r="F13" s="55">
        <f t="shared" si="0"/>
        <v>1.21218067646639</v>
      </c>
      <c r="G13" s="53">
        <v>1740</v>
      </c>
      <c r="H13" s="54">
        <v>-15.55</v>
      </c>
      <c r="I13" s="53">
        <v>16350</v>
      </c>
      <c r="J13" s="54">
        <v>-8</v>
      </c>
      <c r="K13" s="55">
        <f t="shared" si="1"/>
        <v>1.61674372980306</v>
      </c>
      <c r="L13" s="53">
        <v>262</v>
      </c>
      <c r="M13" s="54">
        <v>-21.78</v>
      </c>
      <c r="N13" s="53">
        <v>2677</v>
      </c>
      <c r="O13" s="54">
        <v>-2.46</v>
      </c>
      <c r="P13" s="55">
        <f t="shared" si="2"/>
        <v>0.479511926000759</v>
      </c>
    </row>
    <row r="14" ht="26.25" customHeight="1" spans="1:16">
      <c r="A14" s="52" t="s">
        <v>45</v>
      </c>
      <c r="B14" s="53">
        <v>3491</v>
      </c>
      <c r="C14" s="54">
        <v>-13.42</v>
      </c>
      <c r="D14" s="53">
        <v>36442</v>
      </c>
      <c r="E14" s="54">
        <v>-13.84</v>
      </c>
      <c r="F14" s="55">
        <f t="shared" si="0"/>
        <v>2.32178535749964</v>
      </c>
      <c r="G14" s="53">
        <v>2985</v>
      </c>
      <c r="H14" s="54">
        <v>0.7</v>
      </c>
      <c r="I14" s="53">
        <v>27839</v>
      </c>
      <c r="J14" s="54">
        <v>-8.15</v>
      </c>
      <c r="K14" s="55">
        <f t="shared" si="1"/>
        <v>2.75281521064144</v>
      </c>
      <c r="L14" s="53">
        <v>505</v>
      </c>
      <c r="M14" s="54">
        <v>-52.63</v>
      </c>
      <c r="N14" s="53">
        <v>8603</v>
      </c>
      <c r="O14" s="54">
        <v>-28.21</v>
      </c>
      <c r="P14" s="55">
        <f t="shared" si="2"/>
        <v>1.54099406028559</v>
      </c>
    </row>
    <row r="15" ht="26.25" customHeight="1" spans="1:16">
      <c r="A15" s="52" t="s">
        <v>46</v>
      </c>
      <c r="B15" s="53">
        <v>5728</v>
      </c>
      <c r="C15" s="54">
        <v>-34.13</v>
      </c>
      <c r="D15" s="53">
        <v>65674</v>
      </c>
      <c r="E15" s="54">
        <v>-28.65</v>
      </c>
      <c r="F15" s="55">
        <f t="shared" si="0"/>
        <v>4.18420864849436</v>
      </c>
      <c r="G15" s="53">
        <v>5068</v>
      </c>
      <c r="H15" s="54">
        <v>-34.44</v>
      </c>
      <c r="I15" s="53">
        <v>57768</v>
      </c>
      <c r="J15" s="54">
        <v>-28.7</v>
      </c>
      <c r="K15" s="55">
        <f t="shared" si="1"/>
        <v>5.71229674515372</v>
      </c>
      <c r="L15" s="53">
        <v>660</v>
      </c>
      <c r="M15" s="54">
        <v>-31.69</v>
      </c>
      <c r="N15" s="53">
        <v>7906</v>
      </c>
      <c r="O15" s="54">
        <v>-28.25</v>
      </c>
      <c r="P15" s="55">
        <f t="shared" si="2"/>
        <v>1.41614541911169</v>
      </c>
    </row>
    <row r="16" ht="26.25" customHeight="1" spans="1:16">
      <c r="A16" s="52" t="s">
        <v>47</v>
      </c>
      <c r="B16" s="53">
        <v>11423</v>
      </c>
      <c r="C16" s="54">
        <v>-47.77</v>
      </c>
      <c r="D16" s="53">
        <v>160472</v>
      </c>
      <c r="E16" s="54">
        <v>-39.75</v>
      </c>
      <c r="F16" s="55">
        <f t="shared" si="0"/>
        <v>10.2239597137556</v>
      </c>
      <c r="G16" s="53">
        <v>8842</v>
      </c>
      <c r="H16" s="54">
        <v>-39.97</v>
      </c>
      <c r="I16" s="53">
        <v>107297</v>
      </c>
      <c r="J16" s="54">
        <v>-41.66</v>
      </c>
      <c r="K16" s="55">
        <f t="shared" si="1"/>
        <v>10.6098930872587</v>
      </c>
      <c r="L16" s="53">
        <v>2581</v>
      </c>
      <c r="M16" s="54">
        <v>-63.87</v>
      </c>
      <c r="N16" s="53">
        <v>53174</v>
      </c>
      <c r="O16" s="54">
        <v>-35.48</v>
      </c>
      <c r="P16" s="55">
        <f t="shared" si="2"/>
        <v>9.52467954918356</v>
      </c>
    </row>
    <row r="17" ht="26.25" customHeight="1" spans="1:16">
      <c r="A17" s="52" t="s">
        <v>48</v>
      </c>
      <c r="B17" s="53">
        <v>2628</v>
      </c>
      <c r="C17" s="54">
        <v>-33.81</v>
      </c>
      <c r="D17" s="53">
        <v>30696</v>
      </c>
      <c r="E17" s="54">
        <v>-26.88</v>
      </c>
      <c r="F17" s="55">
        <f t="shared" si="0"/>
        <v>1.95569736386063</v>
      </c>
      <c r="G17" s="53">
        <v>1511</v>
      </c>
      <c r="H17" s="54">
        <v>-38.38</v>
      </c>
      <c r="I17" s="53">
        <v>18303</v>
      </c>
      <c r="J17" s="54">
        <v>-25.98</v>
      </c>
      <c r="K17" s="55">
        <f t="shared" si="1"/>
        <v>1.80986302670248</v>
      </c>
      <c r="L17" s="53">
        <v>1117</v>
      </c>
      <c r="M17" s="54">
        <v>-26.45</v>
      </c>
      <c r="N17" s="53">
        <v>12393</v>
      </c>
      <c r="O17" s="54">
        <v>-28.18</v>
      </c>
      <c r="P17" s="55">
        <f t="shared" si="2"/>
        <v>2.21986974184812</v>
      </c>
    </row>
    <row r="18" ht="26.25" customHeight="1" spans="1:16">
      <c r="A18" s="52" t="s">
        <v>49</v>
      </c>
      <c r="B18" s="53">
        <v>2610</v>
      </c>
      <c r="C18" s="54">
        <v>3.07</v>
      </c>
      <c r="D18" s="53">
        <v>24540</v>
      </c>
      <c r="E18" s="54">
        <v>-2.37</v>
      </c>
      <c r="F18" s="55">
        <f t="shared" si="0"/>
        <v>1.56348753287529</v>
      </c>
      <c r="G18" s="53">
        <v>2366</v>
      </c>
      <c r="H18" s="54">
        <v>4.95</v>
      </c>
      <c r="I18" s="53">
        <v>21420</v>
      </c>
      <c r="J18" s="54">
        <v>1.67</v>
      </c>
      <c r="K18" s="55">
        <f t="shared" si="1"/>
        <v>2.11808261115484</v>
      </c>
      <c r="L18" s="53">
        <v>244</v>
      </c>
      <c r="M18" s="54">
        <v>-12.17</v>
      </c>
      <c r="N18" s="53">
        <v>3120</v>
      </c>
      <c r="O18" s="54">
        <v>-23.33</v>
      </c>
      <c r="P18" s="55">
        <f t="shared" si="2"/>
        <v>0.558863357908991</v>
      </c>
    </row>
    <row r="19" ht="26.25" customHeight="1" spans="1:16">
      <c r="A19" s="52" t="s">
        <v>50</v>
      </c>
      <c r="B19" s="53">
        <v>5858</v>
      </c>
      <c r="C19" s="54">
        <v>86.08</v>
      </c>
      <c r="D19" s="53">
        <v>38446</v>
      </c>
      <c r="E19" s="54">
        <v>11.94</v>
      </c>
      <c r="F19" s="55">
        <f t="shared" si="0"/>
        <v>2.44946380150462</v>
      </c>
      <c r="G19" s="53">
        <v>5677</v>
      </c>
      <c r="H19" s="54">
        <v>101.01</v>
      </c>
      <c r="I19" s="53">
        <v>35885</v>
      </c>
      <c r="J19" s="54">
        <v>18.64</v>
      </c>
      <c r="K19" s="55">
        <f t="shared" si="1"/>
        <v>3.54843111583994</v>
      </c>
      <c r="L19" s="53">
        <v>181</v>
      </c>
      <c r="M19" s="54">
        <v>-44.07</v>
      </c>
      <c r="N19" s="53">
        <v>2561</v>
      </c>
      <c r="O19" s="54">
        <v>-37.47</v>
      </c>
      <c r="P19" s="55">
        <f t="shared" si="2"/>
        <v>0.458733672950297</v>
      </c>
    </row>
    <row r="20" ht="26.25" customHeight="1" spans="1:16">
      <c r="A20" s="58" t="s">
        <v>68</v>
      </c>
      <c r="B20" s="59">
        <v>4340</v>
      </c>
      <c r="C20" s="60">
        <v>-11.47</v>
      </c>
      <c r="D20" s="59">
        <v>40131</v>
      </c>
      <c r="E20" s="60">
        <v>-23.67</v>
      </c>
      <c r="F20" s="55">
        <f t="shared" si="0"/>
        <v>2.55681818181818</v>
      </c>
      <c r="G20" s="59">
        <v>4225</v>
      </c>
      <c r="H20" s="60">
        <v>-12.1</v>
      </c>
      <c r="I20" s="59">
        <v>38955</v>
      </c>
      <c r="J20" s="60">
        <v>-24.23</v>
      </c>
      <c r="K20" s="55">
        <f t="shared" si="1"/>
        <v>3.85200318009042</v>
      </c>
      <c r="L20" s="59">
        <v>115</v>
      </c>
      <c r="M20" s="60">
        <v>20.19</v>
      </c>
      <c r="N20" s="59">
        <v>1175</v>
      </c>
      <c r="O20" s="60">
        <v>0.82</v>
      </c>
      <c r="P20" s="55">
        <f t="shared" si="2"/>
        <v>0.210469373571495</v>
      </c>
    </row>
    <row r="21" ht="21.75" customHeight="1" spans="1:16">
      <c r="A21" s="61" t="s">
        <v>69</v>
      </c>
      <c r="B21" s="61"/>
      <c r="C21" s="61"/>
      <c r="D21" s="61"/>
      <c r="E21" s="61"/>
      <c r="F21" s="61"/>
      <c r="G21" s="61"/>
      <c r="H21" s="62"/>
      <c r="I21" s="62"/>
      <c r="J21" s="62"/>
      <c r="K21" s="62"/>
      <c r="L21" s="62"/>
      <c r="M21" s="62"/>
      <c r="N21" s="67" t="s">
        <v>70</v>
      </c>
      <c r="O21" s="67"/>
      <c r="P21" s="67"/>
    </row>
  </sheetData>
  <mergeCells count="5">
    <mergeCell ref="A1:P1"/>
    <mergeCell ref="B3:F3"/>
    <mergeCell ref="G3:K3"/>
    <mergeCell ref="L3:P3"/>
    <mergeCell ref="A3:A4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zoomScale="85" zoomScaleNormal="85" workbookViewId="0">
      <selection activeCell="A15" sqref="A15:K15"/>
    </sheetView>
  </sheetViews>
  <sheetFormatPr defaultColWidth="9" defaultRowHeight="13.8"/>
  <cols>
    <col min="1" max="1" width="8.25" customWidth="1"/>
    <col min="2" max="2" width="14" customWidth="1"/>
    <col min="3" max="11" width="10.75" customWidth="1"/>
  </cols>
  <sheetData>
    <row r="1" ht="25.8" spans="1:11">
      <c r="A1" s="1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4.75" customHeight="1" spans="1:11">
      <c r="A2" s="2"/>
      <c r="B2" s="3"/>
      <c r="C2" s="3"/>
      <c r="D2" s="4"/>
      <c r="E2" s="4"/>
      <c r="F2" s="5"/>
      <c r="G2" s="5"/>
      <c r="H2" s="6"/>
      <c r="I2" s="5"/>
      <c r="J2" s="31"/>
      <c r="K2" s="31"/>
    </row>
    <row r="3" ht="33.75" customHeight="1" spans="1:11">
      <c r="A3" s="7" t="s">
        <v>72</v>
      </c>
      <c r="B3" s="8" t="s">
        <v>73</v>
      </c>
      <c r="C3" s="8" t="s">
        <v>74</v>
      </c>
      <c r="D3" s="8"/>
      <c r="E3" s="8"/>
      <c r="F3" s="8" t="s">
        <v>75</v>
      </c>
      <c r="G3" s="8"/>
      <c r="H3" s="8"/>
      <c r="I3" s="8" t="s">
        <v>76</v>
      </c>
      <c r="J3" s="8"/>
      <c r="K3" s="32"/>
    </row>
    <row r="4" ht="33.75" customHeight="1" spans="1:11">
      <c r="A4" s="9"/>
      <c r="B4" s="10"/>
      <c r="C4" s="11" t="s">
        <v>63</v>
      </c>
      <c r="D4" s="12" t="s">
        <v>31</v>
      </c>
      <c r="E4" s="13" t="s">
        <v>64</v>
      </c>
      <c r="F4" s="11" t="s">
        <v>63</v>
      </c>
      <c r="G4" s="12" t="s">
        <v>31</v>
      </c>
      <c r="H4" s="13" t="s">
        <v>64</v>
      </c>
      <c r="I4" s="11" t="s">
        <v>63</v>
      </c>
      <c r="J4" s="12" t="s">
        <v>31</v>
      </c>
      <c r="K4" s="33" t="s">
        <v>64</v>
      </c>
    </row>
    <row r="5" ht="33.75" customHeight="1" spans="1:11">
      <c r="A5" s="14"/>
      <c r="B5" s="10" t="s">
        <v>77</v>
      </c>
      <c r="C5" s="12">
        <v>716742</v>
      </c>
      <c r="D5" s="11">
        <v>7073024</v>
      </c>
      <c r="E5" s="13">
        <v>-8.1</v>
      </c>
      <c r="F5" s="12">
        <v>431402</v>
      </c>
      <c r="G5" s="11">
        <v>4086692</v>
      </c>
      <c r="H5" s="13">
        <v>-11.6</v>
      </c>
      <c r="I5" s="12">
        <v>285340</v>
      </c>
      <c r="J5" s="11">
        <v>2986332</v>
      </c>
      <c r="K5" s="33">
        <v>-2.9</v>
      </c>
    </row>
    <row r="6" ht="33.75" customHeight="1" spans="1:11">
      <c r="A6" s="15" t="s">
        <v>78</v>
      </c>
      <c r="B6" s="16"/>
      <c r="C6" s="16"/>
      <c r="D6" s="16"/>
      <c r="E6" s="16"/>
      <c r="F6" s="16"/>
      <c r="G6" s="16"/>
      <c r="H6" s="16"/>
      <c r="I6" s="16"/>
      <c r="J6" s="16"/>
      <c r="K6" s="34"/>
    </row>
    <row r="7" ht="33.75" customHeight="1" spans="1:11">
      <c r="A7" s="14">
        <v>1</v>
      </c>
      <c r="B7" s="17" t="s">
        <v>79</v>
      </c>
      <c r="C7" s="18">
        <v>134315</v>
      </c>
      <c r="D7" s="19">
        <v>1569568</v>
      </c>
      <c r="E7" s="20">
        <v>-20.5</v>
      </c>
      <c r="F7" s="18">
        <v>87925</v>
      </c>
      <c r="G7" s="19">
        <v>1011291</v>
      </c>
      <c r="H7" s="20">
        <v>-18.6</v>
      </c>
      <c r="I7" s="18">
        <v>46391</v>
      </c>
      <c r="J7" s="19">
        <v>558276</v>
      </c>
      <c r="K7" s="35">
        <v>-23.8</v>
      </c>
    </row>
    <row r="8" ht="33.75" customHeight="1" spans="1:11">
      <c r="A8" s="14">
        <v>2</v>
      </c>
      <c r="B8" s="17" t="s">
        <v>80</v>
      </c>
      <c r="C8" s="18">
        <v>37113</v>
      </c>
      <c r="D8" s="18">
        <v>327158</v>
      </c>
      <c r="E8" s="20">
        <v>-9.7</v>
      </c>
      <c r="F8" s="21">
        <v>27244</v>
      </c>
      <c r="G8" s="18">
        <v>238381</v>
      </c>
      <c r="H8" s="20">
        <v>-16.8</v>
      </c>
      <c r="I8" s="18">
        <v>9869</v>
      </c>
      <c r="J8" s="18">
        <v>88777</v>
      </c>
      <c r="K8" s="35">
        <v>17.1</v>
      </c>
    </row>
    <row r="9" ht="33.75" customHeight="1" spans="1:11">
      <c r="A9" s="14">
        <v>3</v>
      </c>
      <c r="B9" s="17" t="s">
        <v>81</v>
      </c>
      <c r="C9" s="18">
        <v>25777</v>
      </c>
      <c r="D9" s="18">
        <v>205360</v>
      </c>
      <c r="E9" s="20">
        <v>0.5</v>
      </c>
      <c r="F9" s="18">
        <v>23832</v>
      </c>
      <c r="G9" s="18">
        <v>188955</v>
      </c>
      <c r="H9" s="20">
        <v>1.1</v>
      </c>
      <c r="I9" s="18">
        <v>1945</v>
      </c>
      <c r="J9" s="18">
        <v>16405</v>
      </c>
      <c r="K9" s="35">
        <v>-5.5</v>
      </c>
    </row>
    <row r="10" ht="33.75" customHeight="1" spans="1:11">
      <c r="A10" s="22">
        <v>4</v>
      </c>
      <c r="B10" s="17" t="s">
        <v>82</v>
      </c>
      <c r="C10" s="18">
        <v>41381</v>
      </c>
      <c r="D10" s="18">
        <v>398119</v>
      </c>
      <c r="E10" s="20">
        <v>-6.5</v>
      </c>
      <c r="F10" s="18">
        <v>33724</v>
      </c>
      <c r="G10" s="18">
        <v>306536</v>
      </c>
      <c r="H10" s="20">
        <v>-5.9</v>
      </c>
      <c r="I10" s="18">
        <v>7657</v>
      </c>
      <c r="J10" s="18">
        <v>91583</v>
      </c>
      <c r="K10" s="35">
        <v>-8.4</v>
      </c>
    </row>
    <row r="11" ht="33.75" customHeight="1" spans="1:11">
      <c r="A11" s="22">
        <v>5</v>
      </c>
      <c r="B11" s="17" t="s">
        <v>83</v>
      </c>
      <c r="C11" s="18">
        <v>33187</v>
      </c>
      <c r="D11" s="18">
        <v>271770</v>
      </c>
      <c r="E11" s="20">
        <v>0</v>
      </c>
      <c r="F11" s="18">
        <v>28275</v>
      </c>
      <c r="G11" s="18">
        <v>238747</v>
      </c>
      <c r="H11" s="20">
        <v>2.7</v>
      </c>
      <c r="I11" s="18">
        <v>4912</v>
      </c>
      <c r="J11" s="18">
        <v>33024</v>
      </c>
      <c r="K11" s="35">
        <v>-16</v>
      </c>
    </row>
    <row r="12" ht="33.75" customHeight="1" spans="1:11">
      <c r="A12" s="22">
        <v>6</v>
      </c>
      <c r="B12" s="17" t="s">
        <v>84</v>
      </c>
      <c r="C12" s="18">
        <v>21231</v>
      </c>
      <c r="D12" s="18">
        <v>189934</v>
      </c>
      <c r="E12" s="20">
        <v>-5.4</v>
      </c>
      <c r="F12" s="18">
        <v>14312</v>
      </c>
      <c r="G12" s="18">
        <v>134501</v>
      </c>
      <c r="H12" s="20">
        <v>-10.1</v>
      </c>
      <c r="I12" s="18">
        <v>6919</v>
      </c>
      <c r="J12" s="18">
        <v>55433</v>
      </c>
      <c r="K12" s="35">
        <v>8.2</v>
      </c>
    </row>
    <row r="13" ht="33.75" customHeight="1" spans="1:11">
      <c r="A13" s="23">
        <v>7</v>
      </c>
      <c r="B13" s="24" t="s">
        <v>85</v>
      </c>
      <c r="C13" s="25">
        <v>417783</v>
      </c>
      <c r="D13" s="25">
        <v>4061612</v>
      </c>
      <c r="E13" s="26">
        <v>-3.3</v>
      </c>
      <c r="F13" s="25">
        <v>211432</v>
      </c>
      <c r="G13" s="25">
        <v>1926761</v>
      </c>
      <c r="H13" s="26">
        <v>-10.3</v>
      </c>
      <c r="I13" s="25">
        <v>206351</v>
      </c>
      <c r="J13" s="25">
        <v>2134851</v>
      </c>
      <c r="K13" s="36">
        <v>4</v>
      </c>
    </row>
    <row r="14" ht="33.75" customHeight="1" spans="1:11">
      <c r="A14" s="27">
        <v>8</v>
      </c>
      <c r="B14" s="28" t="s">
        <v>86</v>
      </c>
      <c r="C14" s="29">
        <v>5938</v>
      </c>
      <c r="D14" s="29">
        <v>48092</v>
      </c>
      <c r="E14" s="28">
        <v>-7.9</v>
      </c>
      <c r="F14" s="29">
        <v>4641</v>
      </c>
      <c r="G14" s="29">
        <v>40108</v>
      </c>
      <c r="H14" s="28">
        <v>-11.1</v>
      </c>
      <c r="I14" s="29">
        <v>1297</v>
      </c>
      <c r="J14" s="29">
        <v>7984</v>
      </c>
      <c r="K14" s="37">
        <v>12.2</v>
      </c>
    </row>
    <row r="15" ht="27.95" customHeight="1" spans="1:1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ht="27.95" customHeight="1"/>
    <row r="17" ht="14.25" customHeight="1"/>
  </sheetData>
  <mergeCells count="10">
    <mergeCell ref="A1:K1"/>
    <mergeCell ref="D2:E2"/>
    <mergeCell ref="J2:K2"/>
    <mergeCell ref="C3:E3"/>
    <mergeCell ref="F3:H3"/>
    <mergeCell ref="I3:K3"/>
    <mergeCell ref="A6:K6"/>
    <mergeCell ref="A15:K15"/>
    <mergeCell ref="A3:A4"/>
    <mergeCell ref="B3:B4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10月汇总</vt:lpstr>
      <vt:lpstr>10月外资</vt:lpstr>
      <vt:lpstr>10月外贸</vt:lpstr>
      <vt:lpstr>10月份分县市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一定有办法</cp:lastModifiedBy>
  <dcterms:created xsi:type="dcterms:W3CDTF">2018-04-23T05:48:00Z</dcterms:created>
  <cp:lastPrinted>2020-09-21T01:23:00Z</cp:lastPrinted>
  <dcterms:modified xsi:type="dcterms:W3CDTF">2020-11-24T06:09:13Z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